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Guide" sheetId="1" state="visible" r:id="rId3"/>
    <sheet name="Comparison" sheetId="2" state="visible" r:id="rId4"/>
    <sheet name="Exampl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<sst xmlns="http://schemas.openxmlformats.org/spreadsheetml/2006/main" count="176" uniqueCount="90">
  <si>
    <t xml:space="preserve">Comparison sheet: what does GRC software cost over three years?</t>
  </si>
  <si>
    <t xml:space="preserve">Ask every vendor the same seven questions, enter the answers, and the sheet works out the total cost for years 1, 2 and 3.</t>
  </si>
  <si>
    <t xml:space="preserve">How to use this sheet</t>
  </si>
  <si>
    <t xml:space="preserve">1.</t>
  </si>
  <si>
    <t xml:space="preserve">Send the seven questions to every vendor on your shortlist and ask for written answers with figures.</t>
  </si>
  <si>
    <t xml:space="preserve">2.</t>
  </si>
  <si>
    <t xml:space="preserve">Enter the vendor name at the top of a column group on the "Comparison" tab.</t>
  </si>
  <si>
    <t xml:space="preserve">3.</t>
  </si>
  <si>
    <t xml:space="preserve">For each line, write the answer in "Answer and terms" and enter amounts as recurring € per month and/or a one-off amount.</t>
  </si>
  <si>
    <t xml:space="preserve">4.</t>
  </si>
  <si>
    <t xml:space="preserve">Use "From month" when a cost starts later, e.g. an NIS2 module from year 2 (enter 13). Blank means month 1.</t>
  </si>
  <si>
    <t xml:space="preserve">5.</t>
  </si>
  <si>
    <t xml:space="preserve">Enter the vendor's annual price increase, e.g. 3%. It is applied to recurring amounts in years 2 and 3.</t>
  </si>
  <si>
    <t xml:space="preserve">6.</t>
  </si>
  <si>
    <t xml:space="preserve">The sheet calculates Year 1, Year 2, Year 3 and Total. The summary at the bottom shows the difference to the cheapest quote.</t>
  </si>
  <si>
    <t xml:space="preserve">Colours</t>
  </si>
  <si>
    <t xml:space="preserve">Yellow cell, blue text</t>
  </si>
  <si>
    <t xml:space="preserve">This is where you type. Every other cell calculates itself.</t>
  </si>
  <si>
    <t xml:space="preserve">Assumptions</t>
  </si>
  <si>
    <t xml:space="preserve">Amounts</t>
  </si>
  <si>
    <t xml:space="preserve">All amounts exclude VAT. One-off amounts fall in the year that "From month" falls in.</t>
  </si>
  <si>
    <t xml:space="preserve">Annual hours</t>
  </si>
  <si>
    <t xml:space="preserve">If help is billed as hours per year, enter e.g. =10*190/12 in "Recurring €/month" (10 hours at €190 spread over 12 months).</t>
  </si>
  <si>
    <t xml:space="preserve">Example</t>
  </si>
  <si>
    <t xml:space="preserve">The "Example" tab shows the fictional worked example from the article. Coastline Logistics A/S and both quotes are made up.</t>
  </si>
  <si>
    <t xml:space="preserve">About this sheet</t>
  </si>
  <si>
    <t xml:space="preserve">Source</t>
  </si>
  <si>
    <t xml:space="preserve">This sheet belongs to the article "How much does GRC software cost? Compare three years, not the list price" at dotlegal.com/en/articles/compliance/grc-software-cost</t>
  </si>
  <si>
    <t xml:space="preserve">Neutral</t>
  </si>
  <si>
    <t xml:space="preserve">The sheet is made by .legal, which is a vendor itself. It is built to be useful whoever you choose, including for asking us hard questions.</t>
  </si>
  <si>
    <t xml:space="preserve">Cost line</t>
  </si>
  <si>
    <t xml:space="preserve">Vendor 1</t>
  </si>
  <si>
    <t xml:space="preserve">Vendor 2</t>
  </si>
  <si>
    <t xml:space="preserve">Vendor 3</t>
  </si>
  <si>
    <t xml:space="preserve">Annual price increase</t>
  </si>
  <si>
    <t xml:space="preserve">Answer and terms</t>
  </si>
  <si>
    <t xml:space="preserve">Recurring €/month</t>
  </si>
  <si>
    <t xml:space="preserve">From month (1-36)</t>
  </si>
  <si>
    <t xml:space="preserve">One-off €</t>
  </si>
  <si>
    <t xml:space="preserve">Year 1</t>
  </si>
  <si>
    <t xml:space="preserve">Year 2</t>
  </si>
  <si>
    <t xml:space="preserve">Year 3</t>
  </si>
  <si>
    <t xml:space="preserve">Total 3 years</t>
  </si>
  <si>
    <t xml:space="preserve">List price (licence)</t>
  </si>
  <si>
    <t xml:space="preserve">The price in the quote. Note module, unit and quantity in the answer field.</t>
  </si>
  <si>
    <t xml:space="preserve">1. Group companies</t>
  </si>
  <si>
    <t xml:space="preserve">What does it cost to include every company, including those added during the contract?</t>
  </si>
  <si>
    <t xml:space="preserve">2. Users and guest access</t>
  </si>
  <si>
    <t xml:space="preserve">Is there a user cap? What do auditors, system owners and external advisers cost?</t>
  </si>
  <si>
    <t xml:space="preserve">3. Onboarding, import and support</t>
  </si>
  <si>
    <t xml:space="preserve">What do onboarding, data import and support cost, and how many hours are included?</t>
  </si>
  <si>
    <t xml:space="preserve">4. Commitment, notice and exit</t>
  </si>
  <si>
    <t xml:space="preserve">Minimum term, notice period, price indexation, data export fee on switching.</t>
  </si>
  <si>
    <t xml:space="preserve">5. Features and add-ons</t>
  </si>
  <si>
    <t xml:space="preserve">Which features are in the price, and which are add-ons (e.g. incident log, audit, compliance calendar, SSO, API)?</t>
  </si>
  <si>
    <t xml:space="preserve">6. New requirements and companies in scope</t>
  </si>
  <si>
    <t xml:space="preserve">What does it cost when e.g. NIS2 hits a subsidiary or the AI Act becomes relevant?</t>
  </si>
  <si>
    <t xml:space="preserve">7. Help after go-live</t>
  </si>
  <si>
    <t xml:space="preserve">What technical support and expert advice is included, and what does an extra hour cost?</t>
  </si>
  <si>
    <t xml:space="preserve">Internal hours (your estimate)</t>
  </si>
  <si>
    <t xml:space="preserve">Your own hours converted to € (hours × internal hourly rate).</t>
  </si>
  <si>
    <t xml:space="preserve">Other</t>
  </si>
  <si>
    <t xml:space="preserve">Total cost</t>
  </si>
  <si>
    <t xml:space="preserve">Terms that are not money</t>
  </si>
  <si>
    <t xml:space="preserve">Minimum term (months)</t>
  </si>
  <si>
    <t xml:space="preserve">Notice period</t>
  </si>
  <si>
    <t xml:space="preserve">Data on exit (format and fee)</t>
  </si>
  <si>
    <t xml:space="preserve">Who provides expert help?</t>
  </si>
  <si>
    <t xml:space="preserve">Summary for the board and procurement</t>
  </si>
  <si>
    <t xml:space="preserve">Vendor</t>
  </si>
  <si>
    <t xml:space="preserve">Average per month</t>
  </si>
  <si>
    <t xml:space="preserve">Difference to cheapest</t>
  </si>
  <si>
    <t xml:space="preserve">Fictional example from the article. Coastline Logistics A/S: 300 employees, a parent company and two subsidiaries. One subsidiary comes into NIS2 scope from year 2. Hourly rates are assumptions.</t>
  </si>
  <si>
    <t xml:space="preserve">Quote A</t>
  </si>
  <si>
    <t xml:space="preserve">Quote B</t>
  </si>
  <si>
    <t xml:space="preserve">€340/month for the parent company</t>
  </si>
  <si>
    <t xml:space="preserve">€600/month, all companies</t>
  </si>
  <si>
    <t xml:space="preserve">2 subsidiaries at €100/month</t>
  </si>
  <si>
    <t xml:space="preserve">All companies included</t>
  </si>
  <si>
    <t xml:space="preserve">10 included, 8 extra at €20/month</t>
  </si>
  <si>
    <t xml:space="preserve">Unlimited users</t>
  </si>
  <si>
    <t xml:space="preserve">40 hours at €170 + import €2,000</t>
  </si>
  <si>
    <t xml:space="preserve">Included</t>
  </si>
  <si>
    <t xml:space="preserve">36 months, 6 months' notice</t>
  </si>
  <si>
    <t xml:space="preserve">No commitment</t>
  </si>
  <si>
    <t xml:space="preserve">NIS2 module from year 2</t>
  </si>
  <si>
    <t xml:space="preserve">10 hours a year at €190</t>
  </si>
  <si>
    <t xml:space="preserve">Basic help incl. + 5 hours a year at €160</t>
  </si>
  <si>
    <t xml:space="preserve">6 months</t>
  </si>
  <si>
    <t xml:space="preserve">1 month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</si>
</sst>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\€#,##0;&quot;-€&quot;#,##0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3247B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1"/>
      <color rgb="FF03247B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555555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44444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B3"/>
        <bgColor rgb="FFFFFF99"/>
      </patternFill>
    </fill>
    <fill>
      <patternFill patternType="solid">
        <fgColor rgb="FF03247B"/>
        <bgColor rgb="FF000080"/>
      </patternFill>
    </fill>
    <fill>
      <patternFill patternType="solid">
        <fgColor rgb="FFB6D5EF"/>
        <bgColor rgb="FFC8CCDA"/>
      </patternFill>
    </fill>
    <fill>
      <patternFill patternType="solid">
        <fgColor rgb="FFE4E1FE"/>
        <bgColor rgb="FFC8CC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CCDA"/>
      </left>
      <right style="thin">
        <color rgb="FFC8CCDA"/>
      </right>
      <top style="thin">
        <color rgb="FFC8CCDA"/>
      </top>
      <bottom style="thin">
        <color rgb="FFC8CC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6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E4E1FE"/>
      <rgbColor rgb="FF660066"/>
      <rgbColor rgb="FFFF8080"/>
      <rgbColor rgb="FF0066CC"/>
      <rgbColor rgb="FFC8CC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6D5E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3247B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5" customFormat="false" ht="15" hidden="false" customHeight="false" outlineLevel="0" collapsed="false">
      <c r="A5" s="3" t="s">
        <v>2</v>
      </c>
    </row>
    <row r="6" customFormat="false" ht="15" hidden="false" customHeight="false" outlineLevel="0" collapsed="false">
      <c r="A6" s="4" t="s">
        <v>3</v>
      </c>
      <c r="B6" s="5" t="s">
        <v>4</v>
      </c>
    </row>
    <row r="7" customFormat="false" ht="15" hidden="false" customHeight="false" outlineLevel="0" collapsed="false">
      <c r="A7" s="4" t="s">
        <v>5</v>
      </c>
      <c r="B7" s="5" t="s">
        <v>6</v>
      </c>
    </row>
    <row r="8" customFormat="false" ht="15" hidden="false" customHeight="false" outlineLevel="0" collapsed="false">
      <c r="A8" s="4" t="s">
        <v>7</v>
      </c>
      <c r="B8" s="5" t="s">
        <v>8</v>
      </c>
    </row>
    <row r="9" customFormat="false" ht="15" hidden="false" customHeight="false" outlineLevel="0" collapsed="false">
      <c r="A9" s="4" t="s">
        <v>9</v>
      </c>
      <c r="B9" s="5" t="s">
        <v>10</v>
      </c>
    </row>
    <row r="10" customFormat="false" ht="15" hidden="false" customHeight="false" outlineLevel="0" collapsed="false">
      <c r="A10" s="4" t="s">
        <v>11</v>
      </c>
      <c r="B10" s="5" t="s">
        <v>12</v>
      </c>
    </row>
    <row r="11" customFormat="false" ht="15" hidden="false" customHeight="false" outlineLevel="0" collapsed="false">
      <c r="A11" s="4" t="s">
        <v>13</v>
      </c>
      <c r="B11" s="5" t="s">
        <v>14</v>
      </c>
    </row>
    <row r="13" customFormat="false" ht="15" hidden="false" customHeight="false" outlineLevel="0" collapsed="false">
      <c r="A13" s="3" t="s">
        <v>15</v>
      </c>
    </row>
    <row r="14" customFormat="false" ht="15" hidden="false" customHeight="false" outlineLevel="0" collapsed="false">
      <c r="A14" s="6" t="s">
        <v>16</v>
      </c>
      <c r="B14" s="5" t="s">
        <v>17</v>
      </c>
    </row>
    <row r="16" customFormat="false" ht="15" hidden="false" customHeight="false" outlineLevel="0" collapsed="false">
      <c r="A16" s="3" t="s">
        <v>18</v>
      </c>
    </row>
    <row r="17" customFormat="false" ht="15" hidden="false" customHeight="false" outlineLevel="0" collapsed="false">
      <c r="A17" s="4" t="s">
        <v>19</v>
      </c>
      <c r="B17" s="5" t="s">
        <v>20</v>
      </c>
    </row>
    <row r="18" customFormat="false" ht="15" hidden="false" customHeight="false" outlineLevel="0" collapsed="false">
      <c r="A18" s="4" t="s">
        <v>21</v>
      </c>
      <c r="B18" s="5" t="s">
        <v>22</v>
      </c>
    </row>
    <row r="19" customFormat="false" ht="15" hidden="false" customHeight="false" outlineLevel="0" collapsed="false">
      <c r="A19" s="4" t="s">
        <v>23</v>
      </c>
      <c r="B19" s="5" t="s">
        <v>24</v>
      </c>
    </row>
    <row r="21" customFormat="false" ht="15" hidden="false" customHeight="false" outlineLevel="0" collapsed="false">
      <c r="A21" s="3" t="s">
        <v>25</v>
      </c>
    </row>
    <row r="22" customFormat="false" ht="23.85" hidden="false" customHeight="false" outlineLevel="0" collapsed="false">
      <c r="A22" s="4" t="s">
        <v>26</v>
      </c>
      <c r="B22" s="5" t="s">
        <v>27</v>
      </c>
    </row>
    <row r="23" customFormat="false" ht="15" hidden="false" customHeight="false" outlineLevel="0" collapsed="false">
      <c r="A23" s="4" t="s">
        <v>28</v>
      </c>
      <c r="B23" s="5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6"/>
    <col collapsed="false" customWidth="true" hidden="false" outlineLevel="0" max="3" min="3" style="0" width="30"/>
    <col collapsed="false" customWidth="true" hidden="false" outlineLevel="0" max="10" min="4" style="0" width="12"/>
    <col collapsed="false" customWidth="true" hidden="false" outlineLevel="0" max="11" min="11" style="0" width="30"/>
    <col collapsed="false" customWidth="true" hidden="false" outlineLevel="0" max="18" min="12" style="0" width="12"/>
    <col collapsed="false" customWidth="true" hidden="false" outlineLevel="0" max="19" min="19" style="0" width="30"/>
    <col collapsed="false" customWidth="true" hidden="false" outlineLevel="0" max="26" min="20" style="0" width="1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7" t="s">
        <v>30</v>
      </c>
      <c r="B4" s="8"/>
      <c r="C4" s="9" t="s">
        <v>31</v>
      </c>
      <c r="D4" s="9"/>
      <c r="E4" s="9"/>
      <c r="F4" s="9"/>
      <c r="G4" s="9"/>
      <c r="H4" s="9"/>
      <c r="I4" s="9"/>
      <c r="J4" s="9"/>
      <c r="K4" s="9" t="s">
        <v>32</v>
      </c>
      <c r="L4" s="9"/>
      <c r="M4" s="9"/>
      <c r="N4" s="9"/>
      <c r="O4" s="9"/>
      <c r="P4" s="9"/>
      <c r="Q4" s="9"/>
      <c r="R4" s="9"/>
      <c r="S4" s="9" t="s">
        <v>33</v>
      </c>
      <c r="T4" s="9"/>
      <c r="U4" s="9"/>
      <c r="V4" s="9"/>
      <c r="W4" s="9"/>
      <c r="X4" s="9"/>
      <c r="Y4" s="9"/>
      <c r="Z4" s="9"/>
    </row>
    <row r="5" customFormat="false" ht="15" hidden="false" customHeight="false" outlineLevel="0" collapsed="false">
      <c r="A5" s="10" t="s">
        <v>34</v>
      </c>
      <c r="C5" s="11"/>
      <c r="K5" s="11"/>
      <c r="S5" s="11"/>
    </row>
    <row r="6" customFormat="false" ht="30" hidden="false" customHeight="true" outlineLevel="0" collapsed="false">
      <c r="A6" s="12" t="s">
        <v>30</v>
      </c>
      <c r="B6" s="13"/>
      <c r="C6" s="14" t="s">
        <v>35</v>
      </c>
      <c r="D6" s="14" t="s">
        <v>36</v>
      </c>
      <c r="E6" s="14" t="s">
        <v>37</v>
      </c>
      <c r="F6" s="14" t="s">
        <v>38</v>
      </c>
      <c r="G6" s="14" t="s">
        <v>39</v>
      </c>
      <c r="H6" s="14" t="s">
        <v>40</v>
      </c>
      <c r="I6" s="14" t="s">
        <v>41</v>
      </c>
      <c r="J6" s="14" t="s">
        <v>42</v>
      </c>
      <c r="K6" s="14" t="s">
        <v>35</v>
      </c>
      <c r="L6" s="14" t="s">
        <v>36</v>
      </c>
      <c r="M6" s="14" t="s">
        <v>37</v>
      </c>
      <c r="N6" s="14" t="s">
        <v>38</v>
      </c>
      <c r="O6" s="14" t="s">
        <v>39</v>
      </c>
      <c r="P6" s="14" t="s">
        <v>40</v>
      </c>
      <c r="Q6" s="14" t="s">
        <v>41</v>
      </c>
      <c r="R6" s="14" t="s">
        <v>42</v>
      </c>
      <c r="S6" s="14" t="s">
        <v>35</v>
      </c>
      <c r="T6" s="14" t="s">
        <v>36</v>
      </c>
      <c r="U6" s="14" t="s">
        <v>37</v>
      </c>
      <c r="V6" s="14" t="s">
        <v>38</v>
      </c>
      <c r="W6" s="14" t="s">
        <v>39</v>
      </c>
      <c r="X6" s="14" t="s">
        <v>40</v>
      </c>
      <c r="Y6" s="14" t="s">
        <v>41</v>
      </c>
      <c r="Z6" s="14" t="s">
        <v>42</v>
      </c>
    </row>
    <row r="7" customFormat="false" ht="36" hidden="false" customHeight="true" outlineLevel="0" collapsed="false">
      <c r="A7" s="15" t="s">
        <v>43</v>
      </c>
      <c r="B7" s="16" t="s">
        <v>44</v>
      </c>
      <c r="C7" s="17"/>
      <c r="D7" s="18"/>
      <c r="E7" s="19"/>
      <c r="F7" s="18"/>
      <c r="G7" s="20" t="n">
        <f aca="false">N(D7)*MAX(0,12-MAX(IF(E7="",1,E7),1)+1)+IF(AND(IF(E7="",1,E7)&gt;=1,IF(E7="",1,E7)&lt;=12),N(F7),0)</f>
        <v>0</v>
      </c>
      <c r="H7" s="20" t="n">
        <f aca="false">N(D7)*MAX(0,24-MAX(IF(E7="",1,E7),13)+1)*(1+N(C$5))+IF(AND(IF(E7="",1,E7)&gt;=13,IF(E7="",1,E7)&lt;=24),N(F7),0)</f>
        <v>0</v>
      </c>
      <c r="I7" s="20" t="n">
        <f aca="false">N(D7)*MAX(0,36-MAX(IF(E7="",1,E7),25)+1)*(1+N(C$5))^2+IF(AND(IF(E7="",1,E7)&gt;=25,IF(E7="",1,E7)&lt;=36),N(F7),0)</f>
        <v>0</v>
      </c>
      <c r="J7" s="21" t="n">
        <f aca="false">SUM(G7:I7)</f>
        <v>0</v>
      </c>
      <c r="K7" s="17"/>
      <c r="L7" s="18"/>
      <c r="M7" s="19"/>
      <c r="N7" s="18"/>
      <c r="O7" s="20" t="n">
        <f aca="false">N(L7)*MAX(0,12-MAX(IF(M7="",1,M7),1)+1)+IF(AND(IF(M7="",1,M7)&gt;=1,IF(M7="",1,M7)&lt;=12),N(N7),0)</f>
        <v>0</v>
      </c>
      <c r="P7" s="20" t="n">
        <f aca="false">N(L7)*MAX(0,24-MAX(IF(M7="",1,M7),13)+1)*(1+N(K$5))+IF(AND(IF(M7="",1,M7)&gt;=13,IF(M7="",1,M7)&lt;=24),N(N7),0)</f>
        <v>0</v>
      </c>
      <c r="Q7" s="20" t="n">
        <f aca="false">N(L7)*MAX(0,36-MAX(IF(M7="",1,M7),25)+1)*(1+N(K$5))^2+IF(AND(IF(M7="",1,M7)&gt;=25,IF(M7="",1,M7)&lt;=36),N(N7),0)</f>
        <v>0</v>
      </c>
      <c r="R7" s="21" t="n">
        <f aca="false">SUM(O7:Q7)</f>
        <v>0</v>
      </c>
      <c r="S7" s="17"/>
      <c r="T7" s="18"/>
      <c r="U7" s="19"/>
      <c r="V7" s="18"/>
      <c r="W7" s="20" t="n">
        <f aca="false">N(T7)*MAX(0,12-MAX(IF(U7="",1,U7),1)+1)+IF(AND(IF(U7="",1,U7)&gt;=1,IF(U7="",1,U7)&lt;=12),N(V7),0)</f>
        <v>0</v>
      </c>
      <c r="X7" s="20" t="n">
        <f aca="false">N(T7)*MAX(0,24-MAX(IF(U7="",1,U7),13)+1)*(1+N(S$5))+IF(AND(IF(U7="",1,U7)&gt;=13,IF(U7="",1,U7)&lt;=24),N(V7),0)</f>
        <v>0</v>
      </c>
      <c r="Y7" s="20" t="n">
        <f aca="false">N(T7)*MAX(0,36-MAX(IF(U7="",1,U7),25)+1)*(1+N(S$5))^2+IF(AND(IF(U7="",1,U7)&gt;=25,IF(U7="",1,U7)&lt;=36),N(V7),0)</f>
        <v>0</v>
      </c>
      <c r="Z7" s="21" t="n">
        <f aca="false">SUM(W7:Y7)</f>
        <v>0</v>
      </c>
    </row>
    <row r="8" customFormat="false" ht="36" hidden="false" customHeight="true" outlineLevel="0" collapsed="false">
      <c r="A8" s="15" t="s">
        <v>45</v>
      </c>
      <c r="B8" s="16" t="s">
        <v>46</v>
      </c>
      <c r="C8" s="17"/>
      <c r="D8" s="18"/>
      <c r="E8" s="19"/>
      <c r="F8" s="18"/>
      <c r="G8" s="20" t="n">
        <f aca="false">N(D8)*MAX(0,12-MAX(IF(E8="",1,E8),1)+1)+IF(AND(IF(E8="",1,E8)&gt;=1,IF(E8="",1,E8)&lt;=12),N(F8),0)</f>
        <v>0</v>
      </c>
      <c r="H8" s="20" t="n">
        <f aca="false">N(D8)*MAX(0,24-MAX(IF(E8="",1,E8),13)+1)*(1+N(C$5))+IF(AND(IF(E8="",1,E8)&gt;=13,IF(E8="",1,E8)&lt;=24),N(F8),0)</f>
        <v>0</v>
      </c>
      <c r="I8" s="20" t="n">
        <f aca="false">N(D8)*MAX(0,36-MAX(IF(E8="",1,E8),25)+1)*(1+N(C$5))^2+IF(AND(IF(E8="",1,E8)&gt;=25,IF(E8="",1,E8)&lt;=36),N(F8),0)</f>
        <v>0</v>
      </c>
      <c r="J8" s="21" t="n">
        <f aca="false">SUM(G8:I8)</f>
        <v>0</v>
      </c>
      <c r="K8" s="17"/>
      <c r="L8" s="18"/>
      <c r="M8" s="19"/>
      <c r="N8" s="18"/>
      <c r="O8" s="20" t="n">
        <f aca="false">N(L8)*MAX(0,12-MAX(IF(M8="",1,M8),1)+1)+IF(AND(IF(M8="",1,M8)&gt;=1,IF(M8="",1,M8)&lt;=12),N(N8),0)</f>
        <v>0</v>
      </c>
      <c r="P8" s="20" t="n">
        <f aca="false">N(L8)*MAX(0,24-MAX(IF(M8="",1,M8),13)+1)*(1+N(K$5))+IF(AND(IF(M8="",1,M8)&gt;=13,IF(M8="",1,M8)&lt;=24),N(N8),0)</f>
        <v>0</v>
      </c>
      <c r="Q8" s="20" t="n">
        <f aca="false">N(L8)*MAX(0,36-MAX(IF(M8="",1,M8),25)+1)*(1+N(K$5))^2+IF(AND(IF(M8="",1,M8)&gt;=25,IF(M8="",1,M8)&lt;=36),N(N8),0)</f>
        <v>0</v>
      </c>
      <c r="R8" s="21" t="n">
        <f aca="false">SUM(O8:Q8)</f>
        <v>0</v>
      </c>
      <c r="S8" s="17"/>
      <c r="T8" s="18"/>
      <c r="U8" s="19"/>
      <c r="V8" s="18"/>
      <c r="W8" s="20" t="n">
        <f aca="false">N(T8)*MAX(0,12-MAX(IF(U8="",1,U8),1)+1)+IF(AND(IF(U8="",1,U8)&gt;=1,IF(U8="",1,U8)&lt;=12),N(V8),0)</f>
        <v>0</v>
      </c>
      <c r="X8" s="20" t="n">
        <f aca="false">N(T8)*MAX(0,24-MAX(IF(U8="",1,U8),13)+1)*(1+N(S$5))+IF(AND(IF(U8="",1,U8)&gt;=13,IF(U8="",1,U8)&lt;=24),N(V8),0)</f>
        <v>0</v>
      </c>
      <c r="Y8" s="20" t="n">
        <f aca="false">N(T8)*MAX(0,36-MAX(IF(U8="",1,U8),25)+1)*(1+N(S$5))^2+IF(AND(IF(U8="",1,U8)&gt;=25,IF(U8="",1,U8)&lt;=36),N(V8),0)</f>
        <v>0</v>
      </c>
      <c r="Z8" s="21" t="n">
        <f aca="false">SUM(W8:Y8)</f>
        <v>0</v>
      </c>
    </row>
    <row r="9" customFormat="false" ht="36" hidden="false" customHeight="true" outlineLevel="0" collapsed="false">
      <c r="A9" s="15" t="s">
        <v>47</v>
      </c>
      <c r="B9" s="16" t="s">
        <v>48</v>
      </c>
      <c r="C9" s="17"/>
      <c r="D9" s="18"/>
      <c r="E9" s="19"/>
      <c r="F9" s="18"/>
      <c r="G9" s="20" t="n">
        <f aca="false">N(D9)*MAX(0,12-MAX(IF(E9="",1,E9),1)+1)+IF(AND(IF(E9="",1,E9)&gt;=1,IF(E9="",1,E9)&lt;=12),N(F9),0)</f>
        <v>0</v>
      </c>
      <c r="H9" s="20" t="n">
        <f aca="false">N(D9)*MAX(0,24-MAX(IF(E9="",1,E9),13)+1)*(1+N(C$5))+IF(AND(IF(E9="",1,E9)&gt;=13,IF(E9="",1,E9)&lt;=24),N(F9),0)</f>
        <v>0</v>
      </c>
      <c r="I9" s="20" t="n">
        <f aca="false">N(D9)*MAX(0,36-MAX(IF(E9="",1,E9),25)+1)*(1+N(C$5))^2+IF(AND(IF(E9="",1,E9)&gt;=25,IF(E9="",1,E9)&lt;=36),N(F9),0)</f>
        <v>0</v>
      </c>
      <c r="J9" s="21" t="n">
        <f aca="false">SUM(G9:I9)</f>
        <v>0</v>
      </c>
      <c r="K9" s="17"/>
      <c r="L9" s="18"/>
      <c r="M9" s="19"/>
      <c r="N9" s="18"/>
      <c r="O9" s="20" t="n">
        <f aca="false">N(L9)*MAX(0,12-MAX(IF(M9="",1,M9),1)+1)+IF(AND(IF(M9="",1,M9)&gt;=1,IF(M9="",1,M9)&lt;=12),N(N9),0)</f>
        <v>0</v>
      </c>
      <c r="P9" s="20" t="n">
        <f aca="false">N(L9)*MAX(0,24-MAX(IF(M9="",1,M9),13)+1)*(1+N(K$5))+IF(AND(IF(M9="",1,M9)&gt;=13,IF(M9="",1,M9)&lt;=24),N(N9),0)</f>
        <v>0</v>
      </c>
      <c r="Q9" s="20" t="n">
        <f aca="false">N(L9)*MAX(0,36-MAX(IF(M9="",1,M9),25)+1)*(1+N(K$5))^2+IF(AND(IF(M9="",1,M9)&gt;=25,IF(M9="",1,M9)&lt;=36),N(N9),0)</f>
        <v>0</v>
      </c>
      <c r="R9" s="21" t="n">
        <f aca="false">SUM(O9:Q9)</f>
        <v>0</v>
      </c>
      <c r="S9" s="17"/>
      <c r="T9" s="18"/>
      <c r="U9" s="19"/>
      <c r="V9" s="18"/>
      <c r="W9" s="20" t="n">
        <f aca="false">N(T9)*MAX(0,12-MAX(IF(U9="",1,U9),1)+1)+IF(AND(IF(U9="",1,U9)&gt;=1,IF(U9="",1,U9)&lt;=12),N(V9),0)</f>
        <v>0</v>
      </c>
      <c r="X9" s="20" t="n">
        <f aca="false">N(T9)*MAX(0,24-MAX(IF(U9="",1,U9),13)+1)*(1+N(S$5))+IF(AND(IF(U9="",1,U9)&gt;=13,IF(U9="",1,U9)&lt;=24),N(V9),0)</f>
        <v>0</v>
      </c>
      <c r="Y9" s="20" t="n">
        <f aca="false">N(T9)*MAX(0,36-MAX(IF(U9="",1,U9),25)+1)*(1+N(S$5))^2+IF(AND(IF(U9="",1,U9)&gt;=25,IF(U9="",1,U9)&lt;=36),N(V9),0)</f>
        <v>0</v>
      </c>
      <c r="Z9" s="21" t="n">
        <f aca="false">SUM(W9:Y9)</f>
        <v>0</v>
      </c>
    </row>
    <row r="10" customFormat="false" ht="36" hidden="false" customHeight="true" outlineLevel="0" collapsed="false">
      <c r="A10" s="15" t="s">
        <v>49</v>
      </c>
      <c r="B10" s="16" t="s">
        <v>50</v>
      </c>
      <c r="C10" s="17"/>
      <c r="D10" s="18"/>
      <c r="E10" s="19"/>
      <c r="F10" s="18"/>
      <c r="G10" s="20" t="n">
        <f aca="false">N(D10)*MAX(0,12-MAX(IF(E10="",1,E10),1)+1)+IF(AND(IF(E10="",1,E10)&gt;=1,IF(E10="",1,E10)&lt;=12),N(F10),0)</f>
        <v>0</v>
      </c>
      <c r="H10" s="20" t="n">
        <f aca="false">N(D10)*MAX(0,24-MAX(IF(E10="",1,E10),13)+1)*(1+N(C$5))+IF(AND(IF(E10="",1,E10)&gt;=13,IF(E10="",1,E10)&lt;=24),N(F10),0)</f>
        <v>0</v>
      </c>
      <c r="I10" s="20" t="n">
        <f aca="false">N(D10)*MAX(0,36-MAX(IF(E10="",1,E10),25)+1)*(1+N(C$5))^2+IF(AND(IF(E10="",1,E10)&gt;=25,IF(E10="",1,E10)&lt;=36),N(F10),0)</f>
        <v>0</v>
      </c>
      <c r="J10" s="21" t="n">
        <f aca="false">SUM(G10:I10)</f>
        <v>0</v>
      </c>
      <c r="K10" s="17"/>
      <c r="L10" s="18"/>
      <c r="M10" s="19"/>
      <c r="N10" s="18"/>
      <c r="O10" s="20" t="n">
        <f aca="false">N(L10)*MAX(0,12-MAX(IF(M10="",1,M10),1)+1)+IF(AND(IF(M10="",1,M10)&gt;=1,IF(M10="",1,M10)&lt;=12),N(N10),0)</f>
        <v>0</v>
      </c>
      <c r="P10" s="20" t="n">
        <f aca="false">N(L10)*MAX(0,24-MAX(IF(M10="",1,M10),13)+1)*(1+N(K$5))+IF(AND(IF(M10="",1,M10)&gt;=13,IF(M10="",1,M10)&lt;=24),N(N10),0)</f>
        <v>0</v>
      </c>
      <c r="Q10" s="20" t="n">
        <f aca="false">N(L10)*MAX(0,36-MAX(IF(M10="",1,M10),25)+1)*(1+N(K$5))^2+IF(AND(IF(M10="",1,M10)&gt;=25,IF(M10="",1,M10)&lt;=36),N(N10),0)</f>
        <v>0</v>
      </c>
      <c r="R10" s="21" t="n">
        <f aca="false">SUM(O10:Q10)</f>
        <v>0</v>
      </c>
      <c r="S10" s="17"/>
      <c r="T10" s="18"/>
      <c r="U10" s="19"/>
      <c r="V10" s="18"/>
      <c r="W10" s="20" t="n">
        <f aca="false">N(T10)*MAX(0,12-MAX(IF(U10="",1,U10),1)+1)+IF(AND(IF(U10="",1,U10)&gt;=1,IF(U10="",1,U10)&lt;=12),N(V10),0)</f>
        <v>0</v>
      </c>
      <c r="X10" s="20" t="n">
        <f aca="false">N(T10)*MAX(0,24-MAX(IF(U10="",1,U10),13)+1)*(1+N(S$5))+IF(AND(IF(U10="",1,U10)&gt;=13,IF(U10="",1,U10)&lt;=24),N(V10),0)</f>
        <v>0</v>
      </c>
      <c r="Y10" s="20" t="n">
        <f aca="false">N(T10)*MAX(0,36-MAX(IF(U10="",1,U10),25)+1)*(1+N(S$5))^2+IF(AND(IF(U10="",1,U10)&gt;=25,IF(U10="",1,U10)&lt;=36),N(V10),0)</f>
        <v>0</v>
      </c>
      <c r="Z10" s="21" t="n">
        <f aca="false">SUM(W10:Y10)</f>
        <v>0</v>
      </c>
    </row>
    <row r="11" customFormat="false" ht="36" hidden="false" customHeight="true" outlineLevel="0" collapsed="false">
      <c r="A11" s="15" t="s">
        <v>51</v>
      </c>
      <c r="B11" s="16" t="s">
        <v>52</v>
      </c>
      <c r="C11" s="17"/>
      <c r="D11" s="18"/>
      <c r="E11" s="19"/>
      <c r="F11" s="18"/>
      <c r="G11" s="20" t="n">
        <f aca="false">N(D11)*MAX(0,12-MAX(IF(E11="",1,E11),1)+1)+IF(AND(IF(E11="",1,E11)&gt;=1,IF(E11="",1,E11)&lt;=12),N(F11),0)</f>
        <v>0</v>
      </c>
      <c r="H11" s="20" t="n">
        <f aca="false">N(D11)*MAX(0,24-MAX(IF(E11="",1,E11),13)+1)*(1+N(C$5))+IF(AND(IF(E11="",1,E11)&gt;=13,IF(E11="",1,E11)&lt;=24),N(F11),0)</f>
        <v>0</v>
      </c>
      <c r="I11" s="20" t="n">
        <f aca="false">N(D11)*MAX(0,36-MAX(IF(E11="",1,E11),25)+1)*(1+N(C$5))^2+IF(AND(IF(E11="",1,E11)&gt;=25,IF(E11="",1,E11)&lt;=36),N(F11),0)</f>
        <v>0</v>
      </c>
      <c r="J11" s="21" t="n">
        <f aca="false">SUM(G11:I11)</f>
        <v>0</v>
      </c>
      <c r="K11" s="17"/>
      <c r="L11" s="18"/>
      <c r="M11" s="19"/>
      <c r="N11" s="18"/>
      <c r="O11" s="20" t="n">
        <f aca="false">N(L11)*MAX(0,12-MAX(IF(M11="",1,M11),1)+1)+IF(AND(IF(M11="",1,M11)&gt;=1,IF(M11="",1,M11)&lt;=12),N(N11),0)</f>
        <v>0</v>
      </c>
      <c r="P11" s="20" t="n">
        <f aca="false">N(L11)*MAX(0,24-MAX(IF(M11="",1,M11),13)+1)*(1+N(K$5))+IF(AND(IF(M11="",1,M11)&gt;=13,IF(M11="",1,M11)&lt;=24),N(N11),0)</f>
        <v>0</v>
      </c>
      <c r="Q11" s="20" t="n">
        <f aca="false">N(L11)*MAX(0,36-MAX(IF(M11="",1,M11),25)+1)*(1+N(K$5))^2+IF(AND(IF(M11="",1,M11)&gt;=25,IF(M11="",1,M11)&lt;=36),N(N11),0)</f>
        <v>0</v>
      </c>
      <c r="R11" s="21" t="n">
        <f aca="false">SUM(O11:Q11)</f>
        <v>0</v>
      </c>
      <c r="S11" s="17"/>
      <c r="T11" s="18"/>
      <c r="U11" s="19"/>
      <c r="V11" s="18"/>
      <c r="W11" s="20" t="n">
        <f aca="false">N(T11)*MAX(0,12-MAX(IF(U11="",1,U11),1)+1)+IF(AND(IF(U11="",1,U11)&gt;=1,IF(U11="",1,U11)&lt;=12),N(V11),0)</f>
        <v>0</v>
      </c>
      <c r="X11" s="20" t="n">
        <f aca="false">N(T11)*MAX(0,24-MAX(IF(U11="",1,U11),13)+1)*(1+N(S$5))+IF(AND(IF(U11="",1,U11)&gt;=13,IF(U11="",1,U11)&lt;=24),N(V11),0)</f>
        <v>0</v>
      </c>
      <c r="Y11" s="20" t="n">
        <f aca="false">N(T11)*MAX(0,36-MAX(IF(U11="",1,U11),25)+1)*(1+N(S$5))^2+IF(AND(IF(U11="",1,U11)&gt;=25,IF(U11="",1,U11)&lt;=36),N(V11),0)</f>
        <v>0</v>
      </c>
      <c r="Z11" s="21" t="n">
        <f aca="false">SUM(W11:Y11)</f>
        <v>0</v>
      </c>
    </row>
    <row r="12" customFormat="false" ht="36" hidden="false" customHeight="true" outlineLevel="0" collapsed="false">
      <c r="A12" s="15" t="s">
        <v>53</v>
      </c>
      <c r="B12" s="16" t="s">
        <v>54</v>
      </c>
      <c r="C12" s="17"/>
      <c r="D12" s="18"/>
      <c r="E12" s="19"/>
      <c r="F12" s="18"/>
      <c r="G12" s="20" t="n">
        <f aca="false">N(D12)*MAX(0,12-MAX(IF(E12="",1,E12),1)+1)+IF(AND(IF(E12="",1,E12)&gt;=1,IF(E12="",1,E12)&lt;=12),N(F12),0)</f>
        <v>0</v>
      </c>
      <c r="H12" s="20" t="n">
        <f aca="false">N(D12)*MAX(0,24-MAX(IF(E12="",1,E12),13)+1)*(1+N(C$5))+IF(AND(IF(E12="",1,E12)&gt;=13,IF(E12="",1,E12)&lt;=24),N(F12),0)</f>
        <v>0</v>
      </c>
      <c r="I12" s="20" t="n">
        <f aca="false">N(D12)*MAX(0,36-MAX(IF(E12="",1,E12),25)+1)*(1+N(C$5))^2+IF(AND(IF(E12="",1,E12)&gt;=25,IF(E12="",1,E12)&lt;=36),N(F12),0)</f>
        <v>0</v>
      </c>
      <c r="J12" s="21" t="n">
        <f aca="false">SUM(G12:I12)</f>
        <v>0</v>
      </c>
      <c r="K12" s="17"/>
      <c r="L12" s="18"/>
      <c r="M12" s="19"/>
      <c r="N12" s="18"/>
      <c r="O12" s="20" t="n">
        <f aca="false">N(L12)*MAX(0,12-MAX(IF(M12="",1,M12),1)+1)+IF(AND(IF(M12="",1,M12)&gt;=1,IF(M12="",1,M12)&lt;=12),N(N12),0)</f>
        <v>0</v>
      </c>
      <c r="P12" s="20" t="n">
        <f aca="false">N(L12)*MAX(0,24-MAX(IF(M12="",1,M12),13)+1)*(1+N(K$5))+IF(AND(IF(M12="",1,M12)&gt;=13,IF(M12="",1,M12)&lt;=24),N(N12),0)</f>
        <v>0</v>
      </c>
      <c r="Q12" s="20" t="n">
        <f aca="false">N(L12)*MAX(0,36-MAX(IF(M12="",1,M12),25)+1)*(1+N(K$5))^2+IF(AND(IF(M12="",1,M12)&gt;=25,IF(M12="",1,M12)&lt;=36),N(N12),0)</f>
        <v>0</v>
      </c>
      <c r="R12" s="21" t="n">
        <f aca="false">SUM(O12:Q12)</f>
        <v>0</v>
      </c>
      <c r="S12" s="17"/>
      <c r="T12" s="18"/>
      <c r="U12" s="19"/>
      <c r="V12" s="18"/>
      <c r="W12" s="20" t="n">
        <f aca="false">N(T12)*MAX(0,12-MAX(IF(U12="",1,U12),1)+1)+IF(AND(IF(U12="",1,U12)&gt;=1,IF(U12="",1,U12)&lt;=12),N(V12),0)</f>
        <v>0</v>
      </c>
      <c r="X12" s="20" t="n">
        <f aca="false">N(T12)*MAX(0,24-MAX(IF(U12="",1,U12),13)+1)*(1+N(S$5))+IF(AND(IF(U12="",1,U12)&gt;=13,IF(U12="",1,U12)&lt;=24),N(V12),0)</f>
        <v>0</v>
      </c>
      <c r="Y12" s="20" t="n">
        <f aca="false">N(T12)*MAX(0,36-MAX(IF(U12="",1,U12),25)+1)*(1+N(S$5))^2+IF(AND(IF(U12="",1,U12)&gt;=25,IF(U12="",1,U12)&lt;=36),N(V12),0)</f>
        <v>0</v>
      </c>
      <c r="Z12" s="21" t="n">
        <f aca="false">SUM(W12:Y12)</f>
        <v>0</v>
      </c>
    </row>
    <row r="13" customFormat="false" ht="36" hidden="false" customHeight="true" outlineLevel="0" collapsed="false">
      <c r="A13" s="15" t="s">
        <v>55</v>
      </c>
      <c r="B13" s="16" t="s">
        <v>56</v>
      </c>
      <c r="C13" s="17"/>
      <c r="D13" s="18"/>
      <c r="E13" s="19"/>
      <c r="F13" s="18"/>
      <c r="G13" s="20" t="n">
        <f aca="false">N(D13)*MAX(0,12-MAX(IF(E13="",1,E13),1)+1)+IF(AND(IF(E13="",1,E13)&gt;=1,IF(E13="",1,E13)&lt;=12),N(F13),0)</f>
        <v>0</v>
      </c>
      <c r="H13" s="20" t="n">
        <f aca="false">N(D13)*MAX(0,24-MAX(IF(E13="",1,E13),13)+1)*(1+N(C$5))+IF(AND(IF(E13="",1,E13)&gt;=13,IF(E13="",1,E13)&lt;=24),N(F13),0)</f>
        <v>0</v>
      </c>
      <c r="I13" s="20" t="n">
        <f aca="false">N(D13)*MAX(0,36-MAX(IF(E13="",1,E13),25)+1)*(1+N(C$5))^2+IF(AND(IF(E13="",1,E13)&gt;=25,IF(E13="",1,E13)&lt;=36),N(F13),0)</f>
        <v>0</v>
      </c>
      <c r="J13" s="21" t="n">
        <f aca="false">SUM(G13:I13)</f>
        <v>0</v>
      </c>
      <c r="K13" s="17"/>
      <c r="L13" s="18"/>
      <c r="M13" s="19"/>
      <c r="N13" s="18"/>
      <c r="O13" s="20" t="n">
        <f aca="false">N(L13)*MAX(0,12-MAX(IF(M13="",1,M13),1)+1)+IF(AND(IF(M13="",1,M13)&gt;=1,IF(M13="",1,M13)&lt;=12),N(N13),0)</f>
        <v>0</v>
      </c>
      <c r="P13" s="20" t="n">
        <f aca="false">N(L13)*MAX(0,24-MAX(IF(M13="",1,M13),13)+1)*(1+N(K$5))+IF(AND(IF(M13="",1,M13)&gt;=13,IF(M13="",1,M13)&lt;=24),N(N13),0)</f>
        <v>0</v>
      </c>
      <c r="Q13" s="20" t="n">
        <f aca="false">N(L13)*MAX(0,36-MAX(IF(M13="",1,M13),25)+1)*(1+N(K$5))^2+IF(AND(IF(M13="",1,M13)&gt;=25,IF(M13="",1,M13)&lt;=36),N(N13),0)</f>
        <v>0</v>
      </c>
      <c r="R13" s="21" t="n">
        <f aca="false">SUM(O13:Q13)</f>
        <v>0</v>
      </c>
      <c r="S13" s="17"/>
      <c r="T13" s="18"/>
      <c r="U13" s="19"/>
      <c r="V13" s="18"/>
      <c r="W13" s="20" t="n">
        <f aca="false">N(T13)*MAX(0,12-MAX(IF(U13="",1,U13),1)+1)+IF(AND(IF(U13="",1,U13)&gt;=1,IF(U13="",1,U13)&lt;=12),N(V13),0)</f>
        <v>0</v>
      </c>
      <c r="X13" s="20" t="n">
        <f aca="false">N(T13)*MAX(0,24-MAX(IF(U13="",1,U13),13)+1)*(1+N(S$5))+IF(AND(IF(U13="",1,U13)&gt;=13,IF(U13="",1,U13)&lt;=24),N(V13),0)</f>
        <v>0</v>
      </c>
      <c r="Y13" s="20" t="n">
        <f aca="false">N(T13)*MAX(0,36-MAX(IF(U13="",1,U13),25)+1)*(1+N(S$5))^2+IF(AND(IF(U13="",1,U13)&gt;=25,IF(U13="",1,U13)&lt;=36),N(V13),0)</f>
        <v>0</v>
      </c>
      <c r="Z13" s="21" t="n">
        <f aca="false">SUM(W13:Y13)</f>
        <v>0</v>
      </c>
    </row>
    <row r="14" customFormat="false" ht="36" hidden="false" customHeight="true" outlineLevel="0" collapsed="false">
      <c r="A14" s="15" t="s">
        <v>57</v>
      </c>
      <c r="B14" s="16" t="s">
        <v>58</v>
      </c>
      <c r="C14" s="17"/>
      <c r="D14" s="18"/>
      <c r="E14" s="19"/>
      <c r="F14" s="18"/>
      <c r="G14" s="20" t="n">
        <f aca="false">N(D14)*MAX(0,12-MAX(IF(E14="",1,E14),1)+1)+IF(AND(IF(E14="",1,E14)&gt;=1,IF(E14="",1,E14)&lt;=12),N(F14),0)</f>
        <v>0</v>
      </c>
      <c r="H14" s="20" t="n">
        <f aca="false">N(D14)*MAX(0,24-MAX(IF(E14="",1,E14),13)+1)*(1+N(C$5))+IF(AND(IF(E14="",1,E14)&gt;=13,IF(E14="",1,E14)&lt;=24),N(F14),0)</f>
        <v>0</v>
      </c>
      <c r="I14" s="20" t="n">
        <f aca="false">N(D14)*MAX(0,36-MAX(IF(E14="",1,E14),25)+1)*(1+N(C$5))^2+IF(AND(IF(E14="",1,E14)&gt;=25,IF(E14="",1,E14)&lt;=36),N(F14),0)</f>
        <v>0</v>
      </c>
      <c r="J14" s="21" t="n">
        <f aca="false">SUM(G14:I14)</f>
        <v>0</v>
      </c>
      <c r="K14" s="17"/>
      <c r="L14" s="18"/>
      <c r="M14" s="19"/>
      <c r="N14" s="18"/>
      <c r="O14" s="20" t="n">
        <f aca="false">N(L14)*MAX(0,12-MAX(IF(M14="",1,M14),1)+1)+IF(AND(IF(M14="",1,M14)&gt;=1,IF(M14="",1,M14)&lt;=12),N(N14),0)</f>
        <v>0</v>
      </c>
      <c r="P14" s="20" t="n">
        <f aca="false">N(L14)*MAX(0,24-MAX(IF(M14="",1,M14),13)+1)*(1+N(K$5))+IF(AND(IF(M14="",1,M14)&gt;=13,IF(M14="",1,M14)&lt;=24),N(N14),0)</f>
        <v>0</v>
      </c>
      <c r="Q14" s="20" t="n">
        <f aca="false">N(L14)*MAX(0,36-MAX(IF(M14="",1,M14),25)+1)*(1+N(K$5))^2+IF(AND(IF(M14="",1,M14)&gt;=25,IF(M14="",1,M14)&lt;=36),N(N14),0)</f>
        <v>0</v>
      </c>
      <c r="R14" s="21" t="n">
        <f aca="false">SUM(O14:Q14)</f>
        <v>0</v>
      </c>
      <c r="S14" s="17"/>
      <c r="T14" s="18"/>
      <c r="U14" s="19"/>
      <c r="V14" s="18"/>
      <c r="W14" s="20" t="n">
        <f aca="false">N(T14)*MAX(0,12-MAX(IF(U14="",1,U14),1)+1)+IF(AND(IF(U14="",1,U14)&gt;=1,IF(U14="",1,U14)&lt;=12),N(V14),0)</f>
        <v>0</v>
      </c>
      <c r="X14" s="20" t="n">
        <f aca="false">N(T14)*MAX(0,24-MAX(IF(U14="",1,U14),13)+1)*(1+N(S$5))+IF(AND(IF(U14="",1,U14)&gt;=13,IF(U14="",1,U14)&lt;=24),N(V14),0)</f>
        <v>0</v>
      </c>
      <c r="Y14" s="20" t="n">
        <f aca="false">N(T14)*MAX(0,36-MAX(IF(U14="",1,U14),25)+1)*(1+N(S$5))^2+IF(AND(IF(U14="",1,U14)&gt;=25,IF(U14="",1,U14)&lt;=36),N(V14),0)</f>
        <v>0</v>
      </c>
      <c r="Z14" s="21" t="n">
        <f aca="false">SUM(W14:Y14)</f>
        <v>0</v>
      </c>
    </row>
    <row r="15" customFormat="false" ht="36" hidden="false" customHeight="true" outlineLevel="0" collapsed="false">
      <c r="A15" s="15" t="s">
        <v>59</v>
      </c>
      <c r="B15" s="16" t="s">
        <v>60</v>
      </c>
      <c r="C15" s="17"/>
      <c r="D15" s="18"/>
      <c r="E15" s="19"/>
      <c r="F15" s="18"/>
      <c r="G15" s="20" t="n">
        <f aca="false">N(D15)*MAX(0,12-MAX(IF(E15="",1,E15),1)+1)+IF(AND(IF(E15="",1,E15)&gt;=1,IF(E15="",1,E15)&lt;=12),N(F15),0)</f>
        <v>0</v>
      </c>
      <c r="H15" s="20" t="n">
        <f aca="false">N(D15)*MAX(0,24-MAX(IF(E15="",1,E15),13)+1)*(1+N(C$5))+IF(AND(IF(E15="",1,E15)&gt;=13,IF(E15="",1,E15)&lt;=24),N(F15),0)</f>
        <v>0</v>
      </c>
      <c r="I15" s="20" t="n">
        <f aca="false">N(D15)*MAX(0,36-MAX(IF(E15="",1,E15),25)+1)*(1+N(C$5))^2+IF(AND(IF(E15="",1,E15)&gt;=25,IF(E15="",1,E15)&lt;=36),N(F15),0)</f>
        <v>0</v>
      </c>
      <c r="J15" s="21" t="n">
        <f aca="false">SUM(G15:I15)</f>
        <v>0</v>
      </c>
      <c r="K15" s="17"/>
      <c r="L15" s="18"/>
      <c r="M15" s="19"/>
      <c r="N15" s="18"/>
      <c r="O15" s="20" t="n">
        <f aca="false">N(L15)*MAX(0,12-MAX(IF(M15="",1,M15),1)+1)+IF(AND(IF(M15="",1,M15)&gt;=1,IF(M15="",1,M15)&lt;=12),N(N15),0)</f>
        <v>0</v>
      </c>
      <c r="P15" s="20" t="n">
        <f aca="false">N(L15)*MAX(0,24-MAX(IF(M15="",1,M15),13)+1)*(1+N(K$5))+IF(AND(IF(M15="",1,M15)&gt;=13,IF(M15="",1,M15)&lt;=24),N(N15),0)</f>
        <v>0</v>
      </c>
      <c r="Q15" s="20" t="n">
        <f aca="false">N(L15)*MAX(0,36-MAX(IF(M15="",1,M15),25)+1)*(1+N(K$5))^2+IF(AND(IF(M15="",1,M15)&gt;=25,IF(M15="",1,M15)&lt;=36),N(N15),0)</f>
        <v>0</v>
      </c>
      <c r="R15" s="21" t="n">
        <f aca="false">SUM(O15:Q15)</f>
        <v>0</v>
      </c>
      <c r="S15" s="17"/>
      <c r="T15" s="18"/>
      <c r="U15" s="19"/>
      <c r="V15" s="18"/>
      <c r="W15" s="20" t="n">
        <f aca="false">N(T15)*MAX(0,12-MAX(IF(U15="",1,U15),1)+1)+IF(AND(IF(U15="",1,U15)&gt;=1,IF(U15="",1,U15)&lt;=12),N(V15),0)</f>
        <v>0</v>
      </c>
      <c r="X15" s="20" t="n">
        <f aca="false">N(T15)*MAX(0,24-MAX(IF(U15="",1,U15),13)+1)*(1+N(S$5))+IF(AND(IF(U15="",1,U15)&gt;=13,IF(U15="",1,U15)&lt;=24),N(V15),0)</f>
        <v>0</v>
      </c>
      <c r="Y15" s="20" t="n">
        <f aca="false">N(T15)*MAX(0,36-MAX(IF(U15="",1,U15),25)+1)*(1+N(S$5))^2+IF(AND(IF(U15="",1,U15)&gt;=25,IF(U15="",1,U15)&lt;=36),N(V15),0)</f>
        <v>0</v>
      </c>
      <c r="Z15" s="21" t="n">
        <f aca="false">SUM(W15:Y15)</f>
        <v>0</v>
      </c>
    </row>
    <row r="16" customFormat="false" ht="36" hidden="false" customHeight="true" outlineLevel="0" collapsed="false">
      <c r="A16" s="15" t="s">
        <v>61</v>
      </c>
      <c r="B16" s="16"/>
      <c r="C16" s="17"/>
      <c r="D16" s="18"/>
      <c r="E16" s="19"/>
      <c r="F16" s="18"/>
      <c r="G16" s="20" t="n">
        <f aca="false">N(D16)*MAX(0,12-MAX(IF(E16="",1,E16),1)+1)+IF(AND(IF(E16="",1,E16)&gt;=1,IF(E16="",1,E16)&lt;=12),N(F16),0)</f>
        <v>0</v>
      </c>
      <c r="H16" s="20" t="n">
        <f aca="false">N(D16)*MAX(0,24-MAX(IF(E16="",1,E16),13)+1)*(1+N(C$5))+IF(AND(IF(E16="",1,E16)&gt;=13,IF(E16="",1,E16)&lt;=24),N(F16),0)</f>
        <v>0</v>
      </c>
      <c r="I16" s="20" t="n">
        <f aca="false">N(D16)*MAX(0,36-MAX(IF(E16="",1,E16),25)+1)*(1+N(C$5))^2+IF(AND(IF(E16="",1,E16)&gt;=25,IF(E16="",1,E16)&lt;=36),N(F16),0)</f>
        <v>0</v>
      </c>
      <c r="J16" s="21" t="n">
        <f aca="false">SUM(G16:I16)</f>
        <v>0</v>
      </c>
      <c r="K16" s="17"/>
      <c r="L16" s="18"/>
      <c r="M16" s="19"/>
      <c r="N16" s="18"/>
      <c r="O16" s="20" t="n">
        <f aca="false">N(L16)*MAX(0,12-MAX(IF(M16="",1,M16),1)+1)+IF(AND(IF(M16="",1,M16)&gt;=1,IF(M16="",1,M16)&lt;=12),N(N16),0)</f>
        <v>0</v>
      </c>
      <c r="P16" s="20" t="n">
        <f aca="false">N(L16)*MAX(0,24-MAX(IF(M16="",1,M16),13)+1)*(1+N(K$5))+IF(AND(IF(M16="",1,M16)&gt;=13,IF(M16="",1,M16)&lt;=24),N(N16),0)</f>
        <v>0</v>
      </c>
      <c r="Q16" s="20" t="n">
        <f aca="false">N(L16)*MAX(0,36-MAX(IF(M16="",1,M16),25)+1)*(1+N(K$5))^2+IF(AND(IF(M16="",1,M16)&gt;=25,IF(M16="",1,M16)&lt;=36),N(N16),0)</f>
        <v>0</v>
      </c>
      <c r="R16" s="21" t="n">
        <f aca="false">SUM(O16:Q16)</f>
        <v>0</v>
      </c>
      <c r="S16" s="17"/>
      <c r="T16" s="18"/>
      <c r="U16" s="19"/>
      <c r="V16" s="18"/>
      <c r="W16" s="20" t="n">
        <f aca="false">N(T16)*MAX(0,12-MAX(IF(U16="",1,U16),1)+1)+IF(AND(IF(U16="",1,U16)&gt;=1,IF(U16="",1,U16)&lt;=12),N(V16),0)</f>
        <v>0</v>
      </c>
      <c r="X16" s="20" t="n">
        <f aca="false">N(T16)*MAX(0,24-MAX(IF(U16="",1,U16),13)+1)*(1+N(S$5))+IF(AND(IF(U16="",1,U16)&gt;=13,IF(U16="",1,U16)&lt;=24),N(V16),0)</f>
        <v>0</v>
      </c>
      <c r="Y16" s="20" t="n">
        <f aca="false">N(T16)*MAX(0,36-MAX(IF(U16="",1,U16),25)+1)*(1+N(S$5))^2+IF(AND(IF(U16="",1,U16)&gt;=25,IF(U16="",1,U16)&lt;=36),N(V16),0)</f>
        <v>0</v>
      </c>
      <c r="Z16" s="21" t="n">
        <f aca="false">SUM(W16:Y16)</f>
        <v>0</v>
      </c>
    </row>
    <row r="17" customFormat="false" ht="15" hidden="false" customHeight="false" outlineLevel="0" collapsed="false">
      <c r="A17" s="22" t="s">
        <v>62</v>
      </c>
      <c r="B17" s="23"/>
      <c r="C17" s="23"/>
      <c r="D17" s="23"/>
      <c r="E17" s="23"/>
      <c r="F17" s="23"/>
      <c r="G17" s="24" t="n">
        <f aca="false">SUM(G7:G16)</f>
        <v>0</v>
      </c>
      <c r="H17" s="24" t="n">
        <f aca="false">SUM(H7:H16)</f>
        <v>0</v>
      </c>
      <c r="I17" s="24" t="n">
        <f aca="false">SUM(I7:I16)</f>
        <v>0</v>
      </c>
      <c r="J17" s="24" t="n">
        <f aca="false">SUM(J7:J16)</f>
        <v>0</v>
      </c>
      <c r="K17" s="23"/>
      <c r="L17" s="23"/>
      <c r="M17" s="23"/>
      <c r="N17" s="23"/>
      <c r="O17" s="24" t="n">
        <f aca="false">SUM(O7:O16)</f>
        <v>0</v>
      </c>
      <c r="P17" s="24" t="n">
        <f aca="false">SUM(P7:P16)</f>
        <v>0</v>
      </c>
      <c r="Q17" s="24" t="n">
        <f aca="false">SUM(Q7:Q16)</f>
        <v>0</v>
      </c>
      <c r="R17" s="24" t="n">
        <f aca="false">SUM(R7:R16)</f>
        <v>0</v>
      </c>
      <c r="S17" s="23"/>
      <c r="T17" s="23"/>
      <c r="U17" s="23"/>
      <c r="V17" s="23"/>
      <c r="W17" s="24" t="n">
        <f aca="false">SUM(W7:W16)</f>
        <v>0</v>
      </c>
      <c r="X17" s="24" t="n">
        <f aca="false">SUM(X7:X16)</f>
        <v>0</v>
      </c>
      <c r="Y17" s="24" t="n">
        <f aca="false">SUM(Y7:Y16)</f>
        <v>0</v>
      </c>
      <c r="Z17" s="24" t="n">
        <f aca="false">SUM(Z7:Z16)</f>
        <v>0</v>
      </c>
    </row>
    <row r="19" customFormat="false" ht="15" hidden="false" customHeight="false" outlineLevel="0" collapsed="false">
      <c r="A19" s="3" t="s">
        <v>63</v>
      </c>
    </row>
    <row r="20" customFormat="false" ht="15" hidden="false" customHeight="false" outlineLevel="0" collapsed="false">
      <c r="A20" s="25" t="s">
        <v>64</v>
      </c>
      <c r="C20" s="26"/>
      <c r="K20" s="26"/>
      <c r="S20" s="26"/>
    </row>
    <row r="21" customFormat="false" ht="15" hidden="false" customHeight="false" outlineLevel="0" collapsed="false">
      <c r="A21" s="25" t="s">
        <v>65</v>
      </c>
      <c r="C21" s="26"/>
      <c r="K21" s="26"/>
      <c r="S21" s="26"/>
    </row>
    <row r="22" customFormat="false" ht="15" hidden="false" customHeight="false" outlineLevel="0" collapsed="false">
      <c r="A22" s="25" t="s">
        <v>66</v>
      </c>
      <c r="C22" s="26"/>
      <c r="K22" s="26"/>
      <c r="S22" s="26"/>
    </row>
    <row r="23" customFormat="false" ht="15" hidden="false" customHeight="false" outlineLevel="0" collapsed="false">
      <c r="A23" s="25" t="s">
        <v>67</v>
      </c>
      <c r="C23" s="26"/>
      <c r="K23" s="26"/>
      <c r="S23" s="26"/>
    </row>
    <row r="25" customFormat="false" ht="15" hidden="false" customHeight="false" outlineLevel="0" collapsed="false">
      <c r="A25" s="3" t="s">
        <v>68</v>
      </c>
    </row>
    <row r="26" customFormat="false" ht="15" hidden="false" customHeight="false" outlineLevel="0" collapsed="false">
      <c r="A26" s="27" t="s">
        <v>69</v>
      </c>
      <c r="B26" s="27" t="s">
        <v>39</v>
      </c>
      <c r="C26" s="27" t="s">
        <v>40</v>
      </c>
      <c r="D26" s="27" t="s">
        <v>41</v>
      </c>
      <c r="E26" s="27" t="s">
        <v>42</v>
      </c>
      <c r="F26" s="27" t="s">
        <v>70</v>
      </c>
      <c r="G26" s="27" t="s">
        <v>71</v>
      </c>
    </row>
    <row r="27" customFormat="false" ht="15" hidden="false" customHeight="false" outlineLevel="0" collapsed="false">
      <c r="A27" s="28" t="str">
        <f aca="false">C4</f>
        <v>Vendor 1</v>
      </c>
      <c r="B27" s="20" t="n">
        <f aca="false">G17</f>
        <v>0</v>
      </c>
      <c r="C27" s="20" t="n">
        <f aca="false">H17</f>
        <v>0</v>
      </c>
      <c r="D27" s="20" t="n">
        <f aca="false">I17</f>
        <v>0</v>
      </c>
      <c r="E27" s="21" t="n">
        <f aca="false">J17</f>
        <v>0</v>
      </c>
      <c r="F27" s="20" t="n">
        <f aca="false">E27/36</f>
        <v>0</v>
      </c>
      <c r="G27" s="21" t="str">
        <f aca="false">IF(E27=0,"",E27-_xlfn.MINIFS($E$27:$E$29,$E$27:$E$29,"&gt;0"))</f>
        <v/>
      </c>
    </row>
    <row r="28" customFormat="false" ht="15" hidden="false" customHeight="false" outlineLevel="0" collapsed="false">
      <c r="A28" s="28" t="str">
        <f aca="false">K4</f>
        <v>Vendor 2</v>
      </c>
      <c r="B28" s="20" t="n">
        <f aca="false">O17</f>
        <v>0</v>
      </c>
      <c r="C28" s="20" t="n">
        <f aca="false">P17</f>
        <v>0</v>
      </c>
      <c r="D28" s="20" t="n">
        <f aca="false">Q17</f>
        <v>0</v>
      </c>
      <c r="E28" s="21" t="n">
        <f aca="false">R17</f>
        <v>0</v>
      </c>
      <c r="F28" s="20" t="n">
        <f aca="false">E28/36</f>
        <v>0</v>
      </c>
      <c r="G28" s="21" t="str">
        <f aca="false">IF(E28=0,"",E28-_xlfn.MINIFS($E$27:$E$29,$E$27:$E$29,"&gt;0"))</f>
        <v/>
      </c>
    </row>
    <row r="29" customFormat="false" ht="15" hidden="false" customHeight="false" outlineLevel="0" collapsed="false">
      <c r="A29" s="28" t="str">
        <f aca="false">S4</f>
        <v>Vendor 3</v>
      </c>
      <c r="B29" s="20" t="n">
        <f aca="false">W17</f>
        <v>0</v>
      </c>
      <c r="C29" s="20" t="n">
        <f aca="false">X17</f>
        <v>0</v>
      </c>
      <c r="D29" s="20" t="n">
        <f aca="false">Y17</f>
        <v>0</v>
      </c>
      <c r="E29" s="21" t="n">
        <f aca="false">Z17</f>
        <v>0</v>
      </c>
      <c r="F29" s="20" t="n">
        <f aca="false">E29/36</f>
        <v>0</v>
      </c>
      <c r="G29" s="21" t="str">
        <f aca="false">IF(E29=0,"",E29-_xlfn.MINIFS($E$27:$E$29,$E$27:$E$29,"&gt;0"))</f>
        <v/>
      </c>
    </row>
  </sheetData>
  <mergeCells count="3">
    <mergeCell ref="C4:J4"/>
    <mergeCell ref="K4:R4"/>
    <mergeCell ref="S4:Z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6"/>
    <col collapsed="false" customWidth="true" hidden="false" outlineLevel="0" max="3" min="3" style="0" width="30"/>
    <col collapsed="false" customWidth="true" hidden="false" outlineLevel="0" max="10" min="4" style="0" width="12"/>
    <col collapsed="false" customWidth="true" hidden="false" outlineLevel="0" max="11" min="11" style="0" width="30"/>
    <col collapsed="false" customWidth="true" hidden="false" outlineLevel="0" max="18" min="12" style="0" width="12"/>
    <col collapsed="false" customWidth="true" hidden="false" outlineLevel="0" max="19" min="19" style="0" width="30"/>
    <col collapsed="false" customWidth="true" hidden="false" outlineLevel="0" max="26" min="20" style="0" width="1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9" t="s">
        <v>72</v>
      </c>
    </row>
    <row r="4" customFormat="false" ht="15" hidden="false" customHeight="false" outlineLevel="0" collapsed="false">
      <c r="A4" s="7" t="s">
        <v>30</v>
      </c>
      <c r="B4" s="8"/>
      <c r="C4" s="9" t="s">
        <v>73</v>
      </c>
      <c r="D4" s="9"/>
      <c r="E4" s="9"/>
      <c r="F4" s="9"/>
      <c r="G4" s="9"/>
      <c r="H4" s="9"/>
      <c r="I4" s="9"/>
      <c r="J4" s="9"/>
      <c r="K4" s="9" t="s">
        <v>74</v>
      </c>
      <c r="L4" s="9"/>
      <c r="M4" s="9"/>
      <c r="N4" s="9"/>
      <c r="O4" s="9"/>
      <c r="P4" s="9"/>
      <c r="Q4" s="9"/>
      <c r="R4" s="9"/>
      <c r="S4" s="9" t="s">
        <v>33</v>
      </c>
      <c r="T4" s="9"/>
      <c r="U4" s="9"/>
      <c r="V4" s="9"/>
      <c r="W4" s="9"/>
      <c r="X4" s="9"/>
      <c r="Y4" s="9"/>
      <c r="Z4" s="9"/>
    </row>
    <row r="5" customFormat="false" ht="15" hidden="false" customHeight="false" outlineLevel="0" collapsed="false">
      <c r="A5" s="10" t="s">
        <v>34</v>
      </c>
      <c r="C5" s="11" t="n">
        <v>0</v>
      </c>
      <c r="K5" s="11" t="n">
        <v>0</v>
      </c>
      <c r="S5" s="11"/>
    </row>
    <row r="6" customFormat="false" ht="30" hidden="false" customHeight="true" outlineLevel="0" collapsed="false">
      <c r="A6" s="12" t="s">
        <v>30</v>
      </c>
      <c r="B6" s="13"/>
      <c r="C6" s="14" t="s">
        <v>35</v>
      </c>
      <c r="D6" s="14" t="s">
        <v>36</v>
      </c>
      <c r="E6" s="14" t="s">
        <v>37</v>
      </c>
      <c r="F6" s="14" t="s">
        <v>38</v>
      </c>
      <c r="G6" s="14" t="s">
        <v>39</v>
      </c>
      <c r="H6" s="14" t="s">
        <v>40</v>
      </c>
      <c r="I6" s="14" t="s">
        <v>41</v>
      </c>
      <c r="J6" s="14" t="s">
        <v>42</v>
      </c>
      <c r="K6" s="14" t="s">
        <v>35</v>
      </c>
      <c r="L6" s="14" t="s">
        <v>36</v>
      </c>
      <c r="M6" s="14" t="s">
        <v>37</v>
      </c>
      <c r="N6" s="14" t="s">
        <v>38</v>
      </c>
      <c r="O6" s="14" t="s">
        <v>39</v>
      </c>
      <c r="P6" s="14" t="s">
        <v>40</v>
      </c>
      <c r="Q6" s="14" t="s">
        <v>41</v>
      </c>
      <c r="R6" s="14" t="s">
        <v>42</v>
      </c>
      <c r="S6" s="14" t="s">
        <v>35</v>
      </c>
      <c r="T6" s="14" t="s">
        <v>36</v>
      </c>
      <c r="U6" s="14" t="s">
        <v>37</v>
      </c>
      <c r="V6" s="14" t="s">
        <v>38</v>
      </c>
      <c r="W6" s="14" t="s">
        <v>39</v>
      </c>
      <c r="X6" s="14" t="s">
        <v>40</v>
      </c>
      <c r="Y6" s="14" t="s">
        <v>41</v>
      </c>
      <c r="Z6" s="14" t="s">
        <v>42</v>
      </c>
    </row>
    <row r="7" customFormat="false" ht="36" hidden="false" customHeight="true" outlineLevel="0" collapsed="false">
      <c r="A7" s="15" t="s">
        <v>43</v>
      </c>
      <c r="B7" s="16" t="s">
        <v>44</v>
      </c>
      <c r="C7" s="17" t="s">
        <v>75</v>
      </c>
      <c r="D7" s="18" t="n">
        <v>340</v>
      </c>
      <c r="E7" s="19"/>
      <c r="F7" s="18"/>
      <c r="G7" s="20" t="n">
        <f aca="false">N(D7)*MAX(0,12-MAX(IF(E7="",1,E7),1)+1)+IF(AND(IF(E7="",1,E7)&gt;=1,IF(E7="",1,E7)&lt;=12),N(F7),0)</f>
        <v>4080</v>
      </c>
      <c r="H7" s="20" t="n">
        <f aca="false">N(D7)*MAX(0,24-MAX(IF(E7="",1,E7),13)+1)*(1+N(C$5))+IF(AND(IF(E7="",1,E7)&gt;=13,IF(E7="",1,E7)&lt;=24),N(F7),0)</f>
        <v>4080</v>
      </c>
      <c r="I7" s="20" t="n">
        <f aca="false">N(D7)*MAX(0,36-MAX(IF(E7="",1,E7),25)+1)*(1+N(C$5))^2+IF(AND(IF(E7="",1,E7)&gt;=25,IF(E7="",1,E7)&lt;=36),N(F7),0)</f>
        <v>4080</v>
      </c>
      <c r="J7" s="21" t="n">
        <f aca="false">SUM(G7:I7)</f>
        <v>12240</v>
      </c>
      <c r="K7" s="17" t="s">
        <v>76</v>
      </c>
      <c r="L7" s="18" t="n">
        <v>600</v>
      </c>
      <c r="M7" s="19"/>
      <c r="N7" s="18"/>
      <c r="O7" s="20" t="n">
        <f aca="false">N(L7)*MAX(0,12-MAX(IF(M7="",1,M7),1)+1)+IF(AND(IF(M7="",1,M7)&gt;=1,IF(M7="",1,M7)&lt;=12),N(N7),0)</f>
        <v>7200</v>
      </c>
      <c r="P7" s="20" t="n">
        <f aca="false">N(L7)*MAX(0,24-MAX(IF(M7="",1,M7),13)+1)*(1+N(K$5))+IF(AND(IF(M7="",1,M7)&gt;=13,IF(M7="",1,M7)&lt;=24),N(N7),0)</f>
        <v>7200</v>
      </c>
      <c r="Q7" s="20" t="n">
        <f aca="false">N(L7)*MAX(0,36-MAX(IF(M7="",1,M7),25)+1)*(1+N(K$5))^2+IF(AND(IF(M7="",1,M7)&gt;=25,IF(M7="",1,M7)&lt;=36),N(N7),0)</f>
        <v>7200</v>
      </c>
      <c r="R7" s="21" t="n">
        <f aca="false">SUM(O7:Q7)</f>
        <v>21600</v>
      </c>
      <c r="S7" s="17"/>
      <c r="T7" s="18"/>
      <c r="U7" s="19"/>
      <c r="V7" s="18"/>
      <c r="W7" s="20" t="n">
        <f aca="false">N(T7)*MAX(0,12-MAX(IF(U7="",1,U7),1)+1)+IF(AND(IF(U7="",1,U7)&gt;=1,IF(U7="",1,U7)&lt;=12),N(V7),0)</f>
        <v>0</v>
      </c>
      <c r="X7" s="20" t="n">
        <f aca="false">N(T7)*MAX(0,24-MAX(IF(U7="",1,U7),13)+1)*(1+N(S$5))+IF(AND(IF(U7="",1,U7)&gt;=13,IF(U7="",1,U7)&lt;=24),N(V7),0)</f>
        <v>0</v>
      </c>
      <c r="Y7" s="20" t="n">
        <f aca="false">N(T7)*MAX(0,36-MAX(IF(U7="",1,U7),25)+1)*(1+N(S$5))^2+IF(AND(IF(U7="",1,U7)&gt;=25,IF(U7="",1,U7)&lt;=36),N(V7),0)</f>
        <v>0</v>
      </c>
      <c r="Z7" s="21" t="n">
        <f aca="false">SUM(W7:Y7)</f>
        <v>0</v>
      </c>
    </row>
    <row r="8" customFormat="false" ht="36" hidden="false" customHeight="true" outlineLevel="0" collapsed="false">
      <c r="A8" s="15" t="s">
        <v>45</v>
      </c>
      <c r="B8" s="16" t="s">
        <v>46</v>
      </c>
      <c r="C8" s="17" t="s">
        <v>77</v>
      </c>
      <c r="D8" s="18" t="n">
        <f aca="false">2*100</f>
        <v>200</v>
      </c>
      <c r="E8" s="19"/>
      <c r="F8" s="18"/>
      <c r="G8" s="20" t="n">
        <f aca="false">N(D8)*MAX(0,12-MAX(IF(E8="",1,E8),1)+1)+IF(AND(IF(E8="",1,E8)&gt;=1,IF(E8="",1,E8)&lt;=12),N(F8),0)</f>
        <v>2400</v>
      </c>
      <c r="H8" s="20" t="n">
        <f aca="false">N(D8)*MAX(0,24-MAX(IF(E8="",1,E8),13)+1)*(1+N(C$5))+IF(AND(IF(E8="",1,E8)&gt;=13,IF(E8="",1,E8)&lt;=24),N(F8),0)</f>
        <v>2400</v>
      </c>
      <c r="I8" s="20" t="n">
        <f aca="false">N(D8)*MAX(0,36-MAX(IF(E8="",1,E8),25)+1)*(1+N(C$5))^2+IF(AND(IF(E8="",1,E8)&gt;=25,IF(E8="",1,E8)&lt;=36),N(F8),0)</f>
        <v>2400</v>
      </c>
      <c r="J8" s="21" t="n">
        <f aca="false">SUM(G8:I8)</f>
        <v>7200</v>
      </c>
      <c r="K8" s="17" t="s">
        <v>78</v>
      </c>
      <c r="L8" s="18"/>
      <c r="M8" s="19"/>
      <c r="N8" s="18"/>
      <c r="O8" s="20" t="n">
        <f aca="false">N(L8)*MAX(0,12-MAX(IF(M8="",1,M8),1)+1)+IF(AND(IF(M8="",1,M8)&gt;=1,IF(M8="",1,M8)&lt;=12),N(N8),0)</f>
        <v>0</v>
      </c>
      <c r="P8" s="20" t="n">
        <f aca="false">N(L8)*MAX(0,24-MAX(IF(M8="",1,M8),13)+1)*(1+N(K$5))+IF(AND(IF(M8="",1,M8)&gt;=13,IF(M8="",1,M8)&lt;=24),N(N8),0)</f>
        <v>0</v>
      </c>
      <c r="Q8" s="20" t="n">
        <f aca="false">N(L8)*MAX(0,36-MAX(IF(M8="",1,M8),25)+1)*(1+N(K$5))^2+IF(AND(IF(M8="",1,M8)&gt;=25,IF(M8="",1,M8)&lt;=36),N(N8),0)</f>
        <v>0</v>
      </c>
      <c r="R8" s="21" t="n">
        <f aca="false">SUM(O8:Q8)</f>
        <v>0</v>
      </c>
      <c r="S8" s="17"/>
      <c r="T8" s="18"/>
      <c r="U8" s="19"/>
      <c r="V8" s="18"/>
      <c r="W8" s="20" t="n">
        <f aca="false">N(T8)*MAX(0,12-MAX(IF(U8="",1,U8),1)+1)+IF(AND(IF(U8="",1,U8)&gt;=1,IF(U8="",1,U8)&lt;=12),N(V8),0)</f>
        <v>0</v>
      </c>
      <c r="X8" s="20" t="n">
        <f aca="false">N(T8)*MAX(0,24-MAX(IF(U8="",1,U8),13)+1)*(1+N(S$5))+IF(AND(IF(U8="",1,U8)&gt;=13,IF(U8="",1,U8)&lt;=24),N(V8),0)</f>
        <v>0</v>
      </c>
      <c r="Y8" s="20" t="n">
        <f aca="false">N(T8)*MAX(0,36-MAX(IF(U8="",1,U8),25)+1)*(1+N(S$5))^2+IF(AND(IF(U8="",1,U8)&gt;=25,IF(U8="",1,U8)&lt;=36),N(V8),0)</f>
        <v>0</v>
      </c>
      <c r="Z8" s="21" t="n">
        <f aca="false">SUM(W8:Y8)</f>
        <v>0</v>
      </c>
    </row>
    <row r="9" customFormat="false" ht="36" hidden="false" customHeight="true" outlineLevel="0" collapsed="false">
      <c r="A9" s="15" t="s">
        <v>47</v>
      </c>
      <c r="B9" s="16" t="s">
        <v>48</v>
      </c>
      <c r="C9" s="17" t="s">
        <v>79</v>
      </c>
      <c r="D9" s="18" t="n">
        <f aca="false">8*20</f>
        <v>160</v>
      </c>
      <c r="E9" s="19"/>
      <c r="F9" s="18"/>
      <c r="G9" s="20" t="n">
        <f aca="false">N(D9)*MAX(0,12-MAX(IF(E9="",1,E9),1)+1)+IF(AND(IF(E9="",1,E9)&gt;=1,IF(E9="",1,E9)&lt;=12),N(F9),0)</f>
        <v>1920</v>
      </c>
      <c r="H9" s="20" t="n">
        <f aca="false">N(D9)*MAX(0,24-MAX(IF(E9="",1,E9),13)+1)*(1+N(C$5))+IF(AND(IF(E9="",1,E9)&gt;=13,IF(E9="",1,E9)&lt;=24),N(F9),0)</f>
        <v>1920</v>
      </c>
      <c r="I9" s="20" t="n">
        <f aca="false">N(D9)*MAX(0,36-MAX(IF(E9="",1,E9),25)+1)*(1+N(C$5))^2+IF(AND(IF(E9="",1,E9)&gt;=25,IF(E9="",1,E9)&lt;=36),N(F9),0)</f>
        <v>1920</v>
      </c>
      <c r="J9" s="21" t="n">
        <f aca="false">SUM(G9:I9)</f>
        <v>5760</v>
      </c>
      <c r="K9" s="17" t="s">
        <v>80</v>
      </c>
      <c r="L9" s="18"/>
      <c r="M9" s="19"/>
      <c r="N9" s="18"/>
      <c r="O9" s="20" t="n">
        <f aca="false">N(L9)*MAX(0,12-MAX(IF(M9="",1,M9),1)+1)+IF(AND(IF(M9="",1,M9)&gt;=1,IF(M9="",1,M9)&lt;=12),N(N9),0)</f>
        <v>0</v>
      </c>
      <c r="P9" s="20" t="n">
        <f aca="false">N(L9)*MAX(0,24-MAX(IF(M9="",1,M9),13)+1)*(1+N(K$5))+IF(AND(IF(M9="",1,M9)&gt;=13,IF(M9="",1,M9)&lt;=24),N(N9),0)</f>
        <v>0</v>
      </c>
      <c r="Q9" s="20" t="n">
        <f aca="false">N(L9)*MAX(0,36-MAX(IF(M9="",1,M9),25)+1)*(1+N(K$5))^2+IF(AND(IF(M9="",1,M9)&gt;=25,IF(M9="",1,M9)&lt;=36),N(N9),0)</f>
        <v>0</v>
      </c>
      <c r="R9" s="21" t="n">
        <f aca="false">SUM(O9:Q9)</f>
        <v>0</v>
      </c>
      <c r="S9" s="17"/>
      <c r="T9" s="18"/>
      <c r="U9" s="19"/>
      <c r="V9" s="18"/>
      <c r="W9" s="20" t="n">
        <f aca="false">N(T9)*MAX(0,12-MAX(IF(U9="",1,U9),1)+1)+IF(AND(IF(U9="",1,U9)&gt;=1,IF(U9="",1,U9)&lt;=12),N(V9),0)</f>
        <v>0</v>
      </c>
      <c r="X9" s="20" t="n">
        <f aca="false">N(T9)*MAX(0,24-MAX(IF(U9="",1,U9),13)+1)*(1+N(S$5))+IF(AND(IF(U9="",1,U9)&gt;=13,IF(U9="",1,U9)&lt;=24),N(V9),0)</f>
        <v>0</v>
      </c>
      <c r="Y9" s="20" t="n">
        <f aca="false">N(T9)*MAX(0,36-MAX(IF(U9="",1,U9),25)+1)*(1+N(S$5))^2+IF(AND(IF(U9="",1,U9)&gt;=25,IF(U9="",1,U9)&lt;=36),N(V9),0)</f>
        <v>0</v>
      </c>
      <c r="Z9" s="21" t="n">
        <f aca="false">SUM(W9:Y9)</f>
        <v>0</v>
      </c>
    </row>
    <row r="10" customFormat="false" ht="36" hidden="false" customHeight="true" outlineLevel="0" collapsed="false">
      <c r="A10" s="15" t="s">
        <v>49</v>
      </c>
      <c r="B10" s="16" t="s">
        <v>50</v>
      </c>
      <c r="C10" s="17" t="s">
        <v>81</v>
      </c>
      <c r="D10" s="18"/>
      <c r="E10" s="19"/>
      <c r="F10" s="18" t="n">
        <f aca="false">40*170+2000</f>
        <v>8800</v>
      </c>
      <c r="G10" s="20" t="n">
        <f aca="false">N(D10)*MAX(0,12-MAX(IF(E10="",1,E10),1)+1)+IF(AND(IF(E10="",1,E10)&gt;=1,IF(E10="",1,E10)&lt;=12),N(F10),0)</f>
        <v>8800</v>
      </c>
      <c r="H10" s="20" t="n">
        <f aca="false">N(D10)*MAX(0,24-MAX(IF(E10="",1,E10),13)+1)*(1+N(C$5))+IF(AND(IF(E10="",1,E10)&gt;=13,IF(E10="",1,E10)&lt;=24),N(F10),0)</f>
        <v>0</v>
      </c>
      <c r="I10" s="20" t="n">
        <f aca="false">N(D10)*MAX(0,36-MAX(IF(E10="",1,E10),25)+1)*(1+N(C$5))^2+IF(AND(IF(E10="",1,E10)&gt;=25,IF(E10="",1,E10)&lt;=36),N(F10),0)</f>
        <v>0</v>
      </c>
      <c r="J10" s="21" t="n">
        <f aca="false">SUM(G10:I10)</f>
        <v>8800</v>
      </c>
      <c r="K10" s="17" t="s">
        <v>82</v>
      </c>
      <c r="L10" s="18"/>
      <c r="M10" s="19"/>
      <c r="N10" s="18"/>
      <c r="O10" s="20" t="n">
        <f aca="false">N(L10)*MAX(0,12-MAX(IF(M10="",1,M10),1)+1)+IF(AND(IF(M10="",1,M10)&gt;=1,IF(M10="",1,M10)&lt;=12),N(N10),0)</f>
        <v>0</v>
      </c>
      <c r="P10" s="20" t="n">
        <f aca="false">N(L10)*MAX(0,24-MAX(IF(M10="",1,M10),13)+1)*(1+N(K$5))+IF(AND(IF(M10="",1,M10)&gt;=13,IF(M10="",1,M10)&lt;=24),N(N10),0)</f>
        <v>0</v>
      </c>
      <c r="Q10" s="20" t="n">
        <f aca="false">N(L10)*MAX(0,36-MAX(IF(M10="",1,M10),25)+1)*(1+N(K$5))^2+IF(AND(IF(M10="",1,M10)&gt;=25,IF(M10="",1,M10)&lt;=36),N(N10),0)</f>
        <v>0</v>
      </c>
      <c r="R10" s="21" t="n">
        <f aca="false">SUM(O10:Q10)</f>
        <v>0</v>
      </c>
      <c r="S10" s="17"/>
      <c r="T10" s="18"/>
      <c r="U10" s="19"/>
      <c r="V10" s="18"/>
      <c r="W10" s="20" t="n">
        <f aca="false">N(T10)*MAX(0,12-MAX(IF(U10="",1,U10),1)+1)+IF(AND(IF(U10="",1,U10)&gt;=1,IF(U10="",1,U10)&lt;=12),N(V10),0)</f>
        <v>0</v>
      </c>
      <c r="X10" s="20" t="n">
        <f aca="false">N(T10)*MAX(0,24-MAX(IF(U10="",1,U10),13)+1)*(1+N(S$5))+IF(AND(IF(U10="",1,U10)&gt;=13,IF(U10="",1,U10)&lt;=24),N(V10),0)</f>
        <v>0</v>
      </c>
      <c r="Y10" s="20" t="n">
        <f aca="false">N(T10)*MAX(0,36-MAX(IF(U10="",1,U10),25)+1)*(1+N(S$5))^2+IF(AND(IF(U10="",1,U10)&gt;=25,IF(U10="",1,U10)&lt;=36),N(V10),0)</f>
        <v>0</v>
      </c>
      <c r="Z10" s="21" t="n">
        <f aca="false">SUM(W10:Y10)</f>
        <v>0</v>
      </c>
    </row>
    <row r="11" customFormat="false" ht="36" hidden="false" customHeight="true" outlineLevel="0" collapsed="false">
      <c r="A11" s="15" t="s">
        <v>51</v>
      </c>
      <c r="B11" s="16" t="s">
        <v>52</v>
      </c>
      <c r="C11" s="17" t="s">
        <v>83</v>
      </c>
      <c r="D11" s="18"/>
      <c r="E11" s="19"/>
      <c r="F11" s="18"/>
      <c r="G11" s="20" t="n">
        <f aca="false">N(D11)*MAX(0,12-MAX(IF(E11="",1,E11),1)+1)+IF(AND(IF(E11="",1,E11)&gt;=1,IF(E11="",1,E11)&lt;=12),N(F11),0)</f>
        <v>0</v>
      </c>
      <c r="H11" s="20" t="n">
        <f aca="false">N(D11)*MAX(0,24-MAX(IF(E11="",1,E11),13)+1)*(1+N(C$5))+IF(AND(IF(E11="",1,E11)&gt;=13,IF(E11="",1,E11)&lt;=24),N(F11),0)</f>
        <v>0</v>
      </c>
      <c r="I11" s="20" t="n">
        <f aca="false">N(D11)*MAX(0,36-MAX(IF(E11="",1,E11),25)+1)*(1+N(C$5))^2+IF(AND(IF(E11="",1,E11)&gt;=25,IF(E11="",1,E11)&lt;=36),N(F11),0)</f>
        <v>0</v>
      </c>
      <c r="J11" s="21" t="n">
        <f aca="false">SUM(G11:I11)</f>
        <v>0</v>
      </c>
      <c r="K11" s="17" t="s">
        <v>84</v>
      </c>
      <c r="L11" s="18"/>
      <c r="M11" s="19"/>
      <c r="N11" s="18"/>
      <c r="O11" s="20" t="n">
        <f aca="false">N(L11)*MAX(0,12-MAX(IF(M11="",1,M11),1)+1)+IF(AND(IF(M11="",1,M11)&gt;=1,IF(M11="",1,M11)&lt;=12),N(N11),0)</f>
        <v>0</v>
      </c>
      <c r="P11" s="20" t="n">
        <f aca="false">N(L11)*MAX(0,24-MAX(IF(M11="",1,M11),13)+1)*(1+N(K$5))+IF(AND(IF(M11="",1,M11)&gt;=13,IF(M11="",1,M11)&lt;=24),N(N11),0)</f>
        <v>0</v>
      </c>
      <c r="Q11" s="20" t="n">
        <f aca="false">N(L11)*MAX(0,36-MAX(IF(M11="",1,M11),25)+1)*(1+N(K$5))^2+IF(AND(IF(M11="",1,M11)&gt;=25,IF(M11="",1,M11)&lt;=36),N(N11),0)</f>
        <v>0</v>
      </c>
      <c r="R11" s="21" t="n">
        <f aca="false">SUM(O11:Q11)</f>
        <v>0</v>
      </c>
      <c r="S11" s="17"/>
      <c r="T11" s="18"/>
      <c r="U11" s="19"/>
      <c r="V11" s="18"/>
      <c r="W11" s="20" t="n">
        <f aca="false">N(T11)*MAX(0,12-MAX(IF(U11="",1,U11),1)+1)+IF(AND(IF(U11="",1,U11)&gt;=1,IF(U11="",1,U11)&lt;=12),N(V11),0)</f>
        <v>0</v>
      </c>
      <c r="X11" s="20" t="n">
        <f aca="false">N(T11)*MAX(0,24-MAX(IF(U11="",1,U11),13)+1)*(1+N(S$5))+IF(AND(IF(U11="",1,U11)&gt;=13,IF(U11="",1,U11)&lt;=24),N(V11),0)</f>
        <v>0</v>
      </c>
      <c r="Y11" s="20" t="n">
        <f aca="false">N(T11)*MAX(0,36-MAX(IF(U11="",1,U11),25)+1)*(1+N(S$5))^2+IF(AND(IF(U11="",1,U11)&gt;=25,IF(U11="",1,U11)&lt;=36),N(V11),0)</f>
        <v>0</v>
      </c>
      <c r="Z11" s="21" t="n">
        <f aca="false">SUM(W11:Y11)</f>
        <v>0</v>
      </c>
    </row>
    <row r="12" customFormat="false" ht="36" hidden="false" customHeight="true" outlineLevel="0" collapsed="false">
      <c r="A12" s="15" t="s">
        <v>53</v>
      </c>
      <c r="B12" s="16" t="s">
        <v>54</v>
      </c>
      <c r="C12" s="17"/>
      <c r="D12" s="18"/>
      <c r="E12" s="19"/>
      <c r="F12" s="18"/>
      <c r="G12" s="20" t="n">
        <f aca="false">N(D12)*MAX(0,12-MAX(IF(E12="",1,E12),1)+1)+IF(AND(IF(E12="",1,E12)&gt;=1,IF(E12="",1,E12)&lt;=12),N(F12),0)</f>
        <v>0</v>
      </c>
      <c r="H12" s="20" t="n">
        <f aca="false">N(D12)*MAX(0,24-MAX(IF(E12="",1,E12),13)+1)*(1+N(C$5))+IF(AND(IF(E12="",1,E12)&gt;=13,IF(E12="",1,E12)&lt;=24),N(F12),0)</f>
        <v>0</v>
      </c>
      <c r="I12" s="20" t="n">
        <f aca="false">N(D12)*MAX(0,36-MAX(IF(E12="",1,E12),25)+1)*(1+N(C$5))^2+IF(AND(IF(E12="",1,E12)&gt;=25,IF(E12="",1,E12)&lt;=36),N(F12),0)</f>
        <v>0</v>
      </c>
      <c r="J12" s="21" t="n">
        <f aca="false">SUM(G12:I12)</f>
        <v>0</v>
      </c>
      <c r="K12" s="17"/>
      <c r="L12" s="18"/>
      <c r="M12" s="19"/>
      <c r="N12" s="18"/>
      <c r="O12" s="20" t="n">
        <f aca="false">N(L12)*MAX(0,12-MAX(IF(M12="",1,M12),1)+1)+IF(AND(IF(M12="",1,M12)&gt;=1,IF(M12="",1,M12)&lt;=12),N(N12),0)</f>
        <v>0</v>
      </c>
      <c r="P12" s="20" t="n">
        <f aca="false">N(L12)*MAX(0,24-MAX(IF(M12="",1,M12),13)+1)*(1+N(K$5))+IF(AND(IF(M12="",1,M12)&gt;=13,IF(M12="",1,M12)&lt;=24),N(N12),0)</f>
        <v>0</v>
      </c>
      <c r="Q12" s="20" t="n">
        <f aca="false">N(L12)*MAX(0,36-MAX(IF(M12="",1,M12),25)+1)*(1+N(K$5))^2+IF(AND(IF(M12="",1,M12)&gt;=25,IF(M12="",1,M12)&lt;=36),N(N12),0)</f>
        <v>0</v>
      </c>
      <c r="R12" s="21" t="n">
        <f aca="false">SUM(O12:Q12)</f>
        <v>0</v>
      </c>
      <c r="S12" s="17"/>
      <c r="T12" s="18"/>
      <c r="U12" s="19"/>
      <c r="V12" s="18"/>
      <c r="W12" s="20" t="n">
        <f aca="false">N(T12)*MAX(0,12-MAX(IF(U12="",1,U12),1)+1)+IF(AND(IF(U12="",1,U12)&gt;=1,IF(U12="",1,U12)&lt;=12),N(V12),0)</f>
        <v>0</v>
      </c>
      <c r="X12" s="20" t="n">
        <f aca="false">N(T12)*MAX(0,24-MAX(IF(U12="",1,U12),13)+1)*(1+N(S$5))+IF(AND(IF(U12="",1,U12)&gt;=13,IF(U12="",1,U12)&lt;=24),N(V12),0)</f>
        <v>0</v>
      </c>
      <c r="Y12" s="20" t="n">
        <f aca="false">N(T12)*MAX(0,36-MAX(IF(U12="",1,U12),25)+1)*(1+N(S$5))^2+IF(AND(IF(U12="",1,U12)&gt;=25,IF(U12="",1,U12)&lt;=36),N(V12),0)</f>
        <v>0</v>
      </c>
      <c r="Z12" s="21" t="n">
        <f aca="false">SUM(W12:Y12)</f>
        <v>0</v>
      </c>
    </row>
    <row r="13" customFormat="false" ht="36" hidden="false" customHeight="true" outlineLevel="0" collapsed="false">
      <c r="A13" s="15" t="s">
        <v>55</v>
      </c>
      <c r="B13" s="16" t="s">
        <v>56</v>
      </c>
      <c r="C13" s="17" t="s">
        <v>85</v>
      </c>
      <c r="D13" s="18" t="n">
        <v>200</v>
      </c>
      <c r="E13" s="19" t="n">
        <v>13</v>
      </c>
      <c r="F13" s="18"/>
      <c r="G13" s="20" t="n">
        <f aca="false">N(D13)*MAX(0,12-MAX(IF(E13="",1,E13),1)+1)+IF(AND(IF(E13="",1,E13)&gt;=1,IF(E13="",1,E13)&lt;=12),N(F13),0)</f>
        <v>0</v>
      </c>
      <c r="H13" s="20" t="n">
        <f aca="false">N(D13)*MAX(0,24-MAX(IF(E13="",1,E13),13)+1)*(1+N(C$5))+IF(AND(IF(E13="",1,E13)&gt;=13,IF(E13="",1,E13)&lt;=24),N(F13),0)</f>
        <v>2400</v>
      </c>
      <c r="I13" s="20" t="n">
        <f aca="false">N(D13)*MAX(0,36-MAX(IF(E13="",1,E13),25)+1)*(1+N(C$5))^2+IF(AND(IF(E13="",1,E13)&gt;=25,IF(E13="",1,E13)&lt;=36),N(F13),0)</f>
        <v>2400</v>
      </c>
      <c r="J13" s="21" t="n">
        <f aca="false">SUM(G13:I13)</f>
        <v>4800</v>
      </c>
      <c r="K13" s="17" t="s">
        <v>85</v>
      </c>
      <c r="L13" s="18" t="n">
        <v>200</v>
      </c>
      <c r="M13" s="19" t="n">
        <v>13</v>
      </c>
      <c r="N13" s="18"/>
      <c r="O13" s="20" t="n">
        <f aca="false">N(L13)*MAX(0,12-MAX(IF(M13="",1,M13),1)+1)+IF(AND(IF(M13="",1,M13)&gt;=1,IF(M13="",1,M13)&lt;=12),N(N13),0)</f>
        <v>0</v>
      </c>
      <c r="P13" s="20" t="n">
        <f aca="false">N(L13)*MAX(0,24-MAX(IF(M13="",1,M13),13)+1)*(1+N(K$5))+IF(AND(IF(M13="",1,M13)&gt;=13,IF(M13="",1,M13)&lt;=24),N(N13),0)</f>
        <v>2400</v>
      </c>
      <c r="Q13" s="20" t="n">
        <f aca="false">N(L13)*MAX(0,36-MAX(IF(M13="",1,M13),25)+1)*(1+N(K$5))^2+IF(AND(IF(M13="",1,M13)&gt;=25,IF(M13="",1,M13)&lt;=36),N(N13),0)</f>
        <v>2400</v>
      </c>
      <c r="R13" s="21" t="n">
        <f aca="false">SUM(O13:Q13)</f>
        <v>4800</v>
      </c>
      <c r="S13" s="17"/>
      <c r="T13" s="18"/>
      <c r="U13" s="19"/>
      <c r="V13" s="18"/>
      <c r="W13" s="20" t="n">
        <f aca="false">N(T13)*MAX(0,12-MAX(IF(U13="",1,U13),1)+1)+IF(AND(IF(U13="",1,U13)&gt;=1,IF(U13="",1,U13)&lt;=12),N(V13),0)</f>
        <v>0</v>
      </c>
      <c r="X13" s="20" t="n">
        <f aca="false">N(T13)*MAX(0,24-MAX(IF(U13="",1,U13),13)+1)*(1+N(S$5))+IF(AND(IF(U13="",1,U13)&gt;=13,IF(U13="",1,U13)&lt;=24),N(V13),0)</f>
        <v>0</v>
      </c>
      <c r="Y13" s="20" t="n">
        <f aca="false">N(T13)*MAX(0,36-MAX(IF(U13="",1,U13),25)+1)*(1+N(S$5))^2+IF(AND(IF(U13="",1,U13)&gt;=25,IF(U13="",1,U13)&lt;=36),N(V13),0)</f>
        <v>0</v>
      </c>
      <c r="Z13" s="21" t="n">
        <f aca="false">SUM(W13:Y13)</f>
        <v>0</v>
      </c>
    </row>
    <row r="14" customFormat="false" ht="36" hidden="false" customHeight="true" outlineLevel="0" collapsed="false">
      <c r="A14" s="15" t="s">
        <v>57</v>
      </c>
      <c r="B14" s="16" t="s">
        <v>58</v>
      </c>
      <c r="C14" s="17" t="s">
        <v>86</v>
      </c>
      <c r="D14" s="18" t="n">
        <f aca="false">10*190/12</f>
        <v>158.333333333333</v>
      </c>
      <c r="E14" s="19"/>
      <c r="F14" s="18"/>
      <c r="G14" s="20" t="n">
        <f aca="false">N(D14)*MAX(0,12-MAX(IF(E14="",1,E14),1)+1)+IF(AND(IF(E14="",1,E14)&gt;=1,IF(E14="",1,E14)&lt;=12),N(F14),0)</f>
        <v>1900</v>
      </c>
      <c r="H14" s="20" t="n">
        <f aca="false">N(D14)*MAX(0,24-MAX(IF(E14="",1,E14),13)+1)*(1+N(C$5))+IF(AND(IF(E14="",1,E14)&gt;=13,IF(E14="",1,E14)&lt;=24),N(F14),0)</f>
        <v>1900</v>
      </c>
      <c r="I14" s="20" t="n">
        <f aca="false">N(D14)*MAX(0,36-MAX(IF(E14="",1,E14),25)+1)*(1+N(C$5))^2+IF(AND(IF(E14="",1,E14)&gt;=25,IF(E14="",1,E14)&lt;=36),N(F14),0)</f>
        <v>1900</v>
      </c>
      <c r="J14" s="21" t="n">
        <f aca="false">SUM(G14:I14)</f>
        <v>5700</v>
      </c>
      <c r="K14" s="17" t="s">
        <v>87</v>
      </c>
      <c r="L14" s="18" t="n">
        <f aca="false">5*160/12</f>
        <v>66.6666666666667</v>
      </c>
      <c r="M14" s="19"/>
      <c r="N14" s="18"/>
      <c r="O14" s="20" t="n">
        <f aca="false">N(L14)*MAX(0,12-MAX(IF(M14="",1,M14),1)+1)+IF(AND(IF(M14="",1,M14)&gt;=1,IF(M14="",1,M14)&lt;=12),N(N14),0)</f>
        <v>800</v>
      </c>
      <c r="P14" s="20" t="n">
        <f aca="false">N(L14)*MAX(0,24-MAX(IF(M14="",1,M14),13)+1)*(1+N(K$5))+IF(AND(IF(M14="",1,M14)&gt;=13,IF(M14="",1,M14)&lt;=24),N(N14),0)</f>
        <v>800</v>
      </c>
      <c r="Q14" s="20" t="n">
        <f aca="false">N(L14)*MAX(0,36-MAX(IF(M14="",1,M14),25)+1)*(1+N(K$5))^2+IF(AND(IF(M14="",1,M14)&gt;=25,IF(M14="",1,M14)&lt;=36),N(N14),0)</f>
        <v>800</v>
      </c>
      <c r="R14" s="21" t="n">
        <f aca="false">SUM(O14:Q14)</f>
        <v>2400</v>
      </c>
      <c r="S14" s="17"/>
      <c r="T14" s="18"/>
      <c r="U14" s="19"/>
      <c r="V14" s="18"/>
      <c r="W14" s="20" t="n">
        <f aca="false">N(T14)*MAX(0,12-MAX(IF(U14="",1,U14),1)+1)+IF(AND(IF(U14="",1,U14)&gt;=1,IF(U14="",1,U14)&lt;=12),N(V14),0)</f>
        <v>0</v>
      </c>
      <c r="X14" s="20" t="n">
        <f aca="false">N(T14)*MAX(0,24-MAX(IF(U14="",1,U14),13)+1)*(1+N(S$5))+IF(AND(IF(U14="",1,U14)&gt;=13,IF(U14="",1,U14)&lt;=24),N(V14),0)</f>
        <v>0</v>
      </c>
      <c r="Y14" s="20" t="n">
        <f aca="false">N(T14)*MAX(0,36-MAX(IF(U14="",1,U14),25)+1)*(1+N(S$5))^2+IF(AND(IF(U14="",1,U14)&gt;=25,IF(U14="",1,U14)&lt;=36),N(V14),0)</f>
        <v>0</v>
      </c>
      <c r="Z14" s="21" t="n">
        <f aca="false">SUM(W14:Y14)</f>
        <v>0</v>
      </c>
    </row>
    <row r="15" customFormat="false" ht="36" hidden="false" customHeight="true" outlineLevel="0" collapsed="false">
      <c r="A15" s="15" t="s">
        <v>59</v>
      </c>
      <c r="B15" s="16" t="s">
        <v>60</v>
      </c>
      <c r="C15" s="17"/>
      <c r="D15" s="18"/>
      <c r="E15" s="19"/>
      <c r="F15" s="18"/>
      <c r="G15" s="20" t="n">
        <f aca="false">N(D15)*MAX(0,12-MAX(IF(E15="",1,E15),1)+1)+IF(AND(IF(E15="",1,E15)&gt;=1,IF(E15="",1,E15)&lt;=12),N(F15),0)</f>
        <v>0</v>
      </c>
      <c r="H15" s="20" t="n">
        <f aca="false">N(D15)*MAX(0,24-MAX(IF(E15="",1,E15),13)+1)*(1+N(C$5))+IF(AND(IF(E15="",1,E15)&gt;=13,IF(E15="",1,E15)&lt;=24),N(F15),0)</f>
        <v>0</v>
      </c>
      <c r="I15" s="20" t="n">
        <f aca="false">N(D15)*MAX(0,36-MAX(IF(E15="",1,E15),25)+1)*(1+N(C$5))^2+IF(AND(IF(E15="",1,E15)&gt;=25,IF(E15="",1,E15)&lt;=36),N(F15),0)</f>
        <v>0</v>
      </c>
      <c r="J15" s="21" t="n">
        <f aca="false">SUM(G15:I15)</f>
        <v>0</v>
      </c>
      <c r="K15" s="17"/>
      <c r="L15" s="18"/>
      <c r="M15" s="19"/>
      <c r="N15" s="18"/>
      <c r="O15" s="20" t="n">
        <f aca="false">N(L15)*MAX(0,12-MAX(IF(M15="",1,M15),1)+1)+IF(AND(IF(M15="",1,M15)&gt;=1,IF(M15="",1,M15)&lt;=12),N(N15),0)</f>
        <v>0</v>
      </c>
      <c r="P15" s="20" t="n">
        <f aca="false">N(L15)*MAX(0,24-MAX(IF(M15="",1,M15),13)+1)*(1+N(K$5))+IF(AND(IF(M15="",1,M15)&gt;=13,IF(M15="",1,M15)&lt;=24),N(N15),0)</f>
        <v>0</v>
      </c>
      <c r="Q15" s="20" t="n">
        <f aca="false">N(L15)*MAX(0,36-MAX(IF(M15="",1,M15),25)+1)*(1+N(K$5))^2+IF(AND(IF(M15="",1,M15)&gt;=25,IF(M15="",1,M15)&lt;=36),N(N15),0)</f>
        <v>0</v>
      </c>
      <c r="R15" s="21" t="n">
        <f aca="false">SUM(O15:Q15)</f>
        <v>0</v>
      </c>
      <c r="S15" s="17"/>
      <c r="T15" s="18"/>
      <c r="U15" s="19"/>
      <c r="V15" s="18"/>
      <c r="W15" s="20" t="n">
        <f aca="false">N(T15)*MAX(0,12-MAX(IF(U15="",1,U15),1)+1)+IF(AND(IF(U15="",1,U15)&gt;=1,IF(U15="",1,U15)&lt;=12),N(V15),0)</f>
        <v>0</v>
      </c>
      <c r="X15" s="20" t="n">
        <f aca="false">N(T15)*MAX(0,24-MAX(IF(U15="",1,U15),13)+1)*(1+N(S$5))+IF(AND(IF(U15="",1,U15)&gt;=13,IF(U15="",1,U15)&lt;=24),N(V15),0)</f>
        <v>0</v>
      </c>
      <c r="Y15" s="20" t="n">
        <f aca="false">N(T15)*MAX(0,36-MAX(IF(U15="",1,U15),25)+1)*(1+N(S$5))^2+IF(AND(IF(U15="",1,U15)&gt;=25,IF(U15="",1,U15)&lt;=36),N(V15),0)</f>
        <v>0</v>
      </c>
      <c r="Z15" s="21" t="n">
        <f aca="false">SUM(W15:Y15)</f>
        <v>0</v>
      </c>
    </row>
    <row r="16" customFormat="false" ht="36" hidden="false" customHeight="true" outlineLevel="0" collapsed="false">
      <c r="A16" s="15" t="s">
        <v>61</v>
      </c>
      <c r="B16" s="16"/>
      <c r="C16" s="17"/>
      <c r="D16" s="18"/>
      <c r="E16" s="19"/>
      <c r="F16" s="18"/>
      <c r="G16" s="20" t="n">
        <f aca="false">N(D16)*MAX(0,12-MAX(IF(E16="",1,E16),1)+1)+IF(AND(IF(E16="",1,E16)&gt;=1,IF(E16="",1,E16)&lt;=12),N(F16),0)</f>
        <v>0</v>
      </c>
      <c r="H16" s="20" t="n">
        <f aca="false">N(D16)*MAX(0,24-MAX(IF(E16="",1,E16),13)+1)*(1+N(C$5))+IF(AND(IF(E16="",1,E16)&gt;=13,IF(E16="",1,E16)&lt;=24),N(F16),0)</f>
        <v>0</v>
      </c>
      <c r="I16" s="20" t="n">
        <f aca="false">N(D16)*MAX(0,36-MAX(IF(E16="",1,E16),25)+1)*(1+N(C$5))^2+IF(AND(IF(E16="",1,E16)&gt;=25,IF(E16="",1,E16)&lt;=36),N(F16),0)</f>
        <v>0</v>
      </c>
      <c r="J16" s="21" t="n">
        <f aca="false">SUM(G16:I16)</f>
        <v>0</v>
      </c>
      <c r="K16" s="17"/>
      <c r="L16" s="18"/>
      <c r="M16" s="19"/>
      <c r="N16" s="18"/>
      <c r="O16" s="20" t="n">
        <f aca="false">N(L16)*MAX(0,12-MAX(IF(M16="",1,M16),1)+1)+IF(AND(IF(M16="",1,M16)&gt;=1,IF(M16="",1,M16)&lt;=12),N(N16),0)</f>
        <v>0</v>
      </c>
      <c r="P16" s="20" t="n">
        <f aca="false">N(L16)*MAX(0,24-MAX(IF(M16="",1,M16),13)+1)*(1+N(K$5))+IF(AND(IF(M16="",1,M16)&gt;=13,IF(M16="",1,M16)&lt;=24),N(N16),0)</f>
        <v>0</v>
      </c>
      <c r="Q16" s="20" t="n">
        <f aca="false">N(L16)*MAX(0,36-MAX(IF(M16="",1,M16),25)+1)*(1+N(K$5))^2+IF(AND(IF(M16="",1,M16)&gt;=25,IF(M16="",1,M16)&lt;=36),N(N16),0)</f>
        <v>0</v>
      </c>
      <c r="R16" s="21" t="n">
        <f aca="false">SUM(O16:Q16)</f>
        <v>0</v>
      </c>
      <c r="S16" s="17"/>
      <c r="T16" s="18"/>
      <c r="U16" s="19"/>
      <c r="V16" s="18"/>
      <c r="W16" s="20" t="n">
        <f aca="false">N(T16)*MAX(0,12-MAX(IF(U16="",1,U16),1)+1)+IF(AND(IF(U16="",1,U16)&gt;=1,IF(U16="",1,U16)&lt;=12),N(V16),0)</f>
        <v>0</v>
      </c>
      <c r="X16" s="20" t="n">
        <f aca="false">N(T16)*MAX(0,24-MAX(IF(U16="",1,U16),13)+1)*(1+N(S$5))+IF(AND(IF(U16="",1,U16)&gt;=13,IF(U16="",1,U16)&lt;=24),N(V16),0)</f>
        <v>0</v>
      </c>
      <c r="Y16" s="20" t="n">
        <f aca="false">N(T16)*MAX(0,36-MAX(IF(U16="",1,U16),25)+1)*(1+N(S$5))^2+IF(AND(IF(U16="",1,U16)&gt;=25,IF(U16="",1,U16)&lt;=36),N(V16),0)</f>
        <v>0</v>
      </c>
      <c r="Z16" s="21" t="n">
        <f aca="false">SUM(W16:Y16)</f>
        <v>0</v>
      </c>
    </row>
    <row r="17" customFormat="false" ht="15" hidden="false" customHeight="false" outlineLevel="0" collapsed="false">
      <c r="A17" s="22" t="s">
        <v>62</v>
      </c>
      <c r="B17" s="23"/>
      <c r="C17" s="23"/>
      <c r="D17" s="23"/>
      <c r="E17" s="23"/>
      <c r="F17" s="23"/>
      <c r="G17" s="24" t="n">
        <f aca="false">SUM(G7:G16)</f>
        <v>19100</v>
      </c>
      <c r="H17" s="24" t="n">
        <f aca="false">SUM(H7:H16)</f>
        <v>12700</v>
      </c>
      <c r="I17" s="24" t="n">
        <f aca="false">SUM(I7:I16)</f>
        <v>12700</v>
      </c>
      <c r="J17" s="24" t="n">
        <f aca="false">SUM(J7:J16)</f>
        <v>44500</v>
      </c>
      <c r="K17" s="23"/>
      <c r="L17" s="23"/>
      <c r="M17" s="23"/>
      <c r="N17" s="23"/>
      <c r="O17" s="24" t="n">
        <f aca="false">SUM(O7:O16)</f>
        <v>8000</v>
      </c>
      <c r="P17" s="24" t="n">
        <f aca="false">SUM(P7:P16)</f>
        <v>10400</v>
      </c>
      <c r="Q17" s="24" t="n">
        <f aca="false">SUM(Q7:Q16)</f>
        <v>10400</v>
      </c>
      <c r="R17" s="24" t="n">
        <f aca="false">SUM(R7:R16)</f>
        <v>28800</v>
      </c>
      <c r="S17" s="23"/>
      <c r="T17" s="23"/>
      <c r="U17" s="23"/>
      <c r="V17" s="23"/>
      <c r="W17" s="24" t="n">
        <f aca="false">SUM(W7:W16)</f>
        <v>0</v>
      </c>
      <c r="X17" s="24" t="n">
        <f aca="false">SUM(X7:X16)</f>
        <v>0</v>
      </c>
      <c r="Y17" s="24" t="n">
        <f aca="false">SUM(Y7:Y16)</f>
        <v>0</v>
      </c>
      <c r="Z17" s="24" t="n">
        <f aca="false">SUM(Z7:Z16)</f>
        <v>0</v>
      </c>
    </row>
    <row r="19" customFormat="false" ht="15" hidden="false" customHeight="false" outlineLevel="0" collapsed="false">
      <c r="A19" s="3" t="s">
        <v>63</v>
      </c>
    </row>
    <row r="20" customFormat="false" ht="15" hidden="false" customHeight="false" outlineLevel="0" collapsed="false">
      <c r="A20" s="25" t="s">
        <v>64</v>
      </c>
      <c r="C20" s="26" t="n">
        <v>36</v>
      </c>
      <c r="K20" s="26" t="n">
        <v>0</v>
      </c>
      <c r="S20" s="26"/>
    </row>
    <row r="21" customFormat="false" ht="15" hidden="false" customHeight="false" outlineLevel="0" collapsed="false">
      <c r="A21" s="25" t="s">
        <v>65</v>
      </c>
      <c r="C21" s="26" t="s">
        <v>88</v>
      </c>
      <c r="K21" s="26" t="s">
        <v>89</v>
      </c>
      <c r="S21" s="26"/>
    </row>
    <row r="22" customFormat="false" ht="15" hidden="false" customHeight="false" outlineLevel="0" collapsed="false">
      <c r="A22" s="25" t="s">
        <v>66</v>
      </c>
      <c r="C22" s="26"/>
      <c r="K22" s="26"/>
      <c r="S22" s="26"/>
    </row>
    <row r="23" customFormat="false" ht="15" hidden="false" customHeight="false" outlineLevel="0" collapsed="false">
      <c r="A23" s="25" t="s">
        <v>67</v>
      </c>
      <c r="C23" s="26"/>
      <c r="K23" s="26"/>
      <c r="S23" s="26"/>
    </row>
    <row r="25" customFormat="false" ht="15" hidden="false" customHeight="false" outlineLevel="0" collapsed="false">
      <c r="A25" s="3" t="s">
        <v>68</v>
      </c>
    </row>
    <row r="26" customFormat="false" ht="15" hidden="false" customHeight="false" outlineLevel="0" collapsed="false">
      <c r="A26" s="27" t="s">
        <v>69</v>
      </c>
      <c r="B26" s="27" t="s">
        <v>39</v>
      </c>
      <c r="C26" s="27" t="s">
        <v>40</v>
      </c>
      <c r="D26" s="27" t="s">
        <v>41</v>
      </c>
      <c r="E26" s="27" t="s">
        <v>42</v>
      </c>
      <c r="F26" s="27" t="s">
        <v>70</v>
      </c>
      <c r="G26" s="27" t="s">
        <v>71</v>
      </c>
    </row>
    <row r="27" customFormat="false" ht="15" hidden="false" customHeight="false" outlineLevel="0" collapsed="false">
      <c r="A27" s="28" t="str">
        <f aca="false">C4</f>
        <v>Quote A</v>
      </c>
      <c r="B27" s="20" t="n">
        <f aca="false">G17</f>
        <v>19100</v>
      </c>
      <c r="C27" s="20" t="n">
        <f aca="false">H17</f>
        <v>12700</v>
      </c>
      <c r="D27" s="20" t="n">
        <f aca="false">I17</f>
        <v>12700</v>
      </c>
      <c r="E27" s="21" t="n">
        <f aca="false">J17</f>
        <v>44500</v>
      </c>
      <c r="F27" s="20" t="n">
        <f aca="false">E27/36</f>
        <v>1236.11111111111</v>
      </c>
      <c r="G27" s="21" t="n">
        <f aca="false">IF(E27=0,"",E27-_xlfn.MINIFS($E$27:$E$29,$E$27:$E$29,"&gt;0"))</f>
        <v>15700</v>
      </c>
    </row>
    <row r="28" customFormat="false" ht="15" hidden="false" customHeight="false" outlineLevel="0" collapsed="false">
      <c r="A28" s="28" t="str">
        <f aca="false">K4</f>
        <v>Quote B</v>
      </c>
      <c r="B28" s="20" t="n">
        <f aca="false">O17</f>
        <v>8000</v>
      </c>
      <c r="C28" s="20" t="n">
        <f aca="false">P17</f>
        <v>10400</v>
      </c>
      <c r="D28" s="20" t="n">
        <f aca="false">Q17</f>
        <v>10400</v>
      </c>
      <c r="E28" s="21" t="n">
        <f aca="false">R17</f>
        <v>28800</v>
      </c>
      <c r="F28" s="20" t="n">
        <f aca="false">E28/36</f>
        <v>800</v>
      </c>
      <c r="G28" s="21" t="n">
        <f aca="false">IF(E28=0,"",E28-_xlfn.MINIFS($E$27:$E$29,$E$27:$E$29,"&gt;0"))</f>
        <v>0</v>
      </c>
    </row>
    <row r="29" customFormat="false" ht="15" hidden="false" customHeight="false" outlineLevel="0" collapsed="false">
      <c r="A29" s="28" t="str">
        <f aca="false">S4</f>
        <v>Vendor 3</v>
      </c>
      <c r="B29" s="20" t="n">
        <f aca="false">W17</f>
        <v>0</v>
      </c>
      <c r="C29" s="20" t="n">
        <f aca="false">X17</f>
        <v>0</v>
      </c>
      <c r="D29" s="20" t="n">
        <f aca="false">Y17</f>
        <v>0</v>
      </c>
      <c r="E29" s="21" t="n">
        <f aca="false">Z17</f>
        <v>0</v>
      </c>
      <c r="F29" s="20" t="n">
        <f aca="false">E29/36</f>
        <v>0</v>
      </c>
      <c r="G29" s="21" t="str">
        <f aca="false">IF(E29=0,"",E29-_xlfn.MINIFS($E$27:$E$29,$E$27:$E$29,"&gt;0"))</f>
        <v/>
      </c>
    </row>
  </sheetData>
  <mergeCells count="3">
    <mergeCell ref="C4:J4"/>
    <mergeCell ref="K4:R4"/>
    <mergeCell ref="S4:Z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2026-10-20T18:07:58Z</dcterms:created>
  <dc:creator>openpyxl</dc:creator>
  <dc:description/>
  <dc:language>en-US</dc:language>
  <cp:lastModifiedBy/>
  <dcterms:modified xsi:type="dcterms:W3CDTF">2026-10-20T18:07:58Z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